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460"/>
  </bookViews>
  <sheets>
    <sheet name="помещения" sheetId="5" r:id="rId1"/>
    <sheet name="гардеробные" sheetId="2" r:id="rId2"/>
    <sheet name="стирка и ремонт спецодежды" sheetId="3" r:id="rId3"/>
    <sheet name="ОС" sheetId="1" r:id="rId4"/>
  </sheets>
  <definedNames>
    <definedName name="_xlnm.Print_Titles" localSheetId="3">ОС!$6:$6</definedName>
    <definedName name="_xlnm.Print_Titles" localSheetId="0">помещения!$A:$A,помещения!$2:$3</definedName>
    <definedName name="_xlnm.Print_Area" localSheetId="3">ОС!$A$1:$D$26</definedName>
    <definedName name="_xlnm.Print_Area" localSheetId="0">помещения!$A$2:$DU$35</definedName>
  </definedNames>
  <calcPr calcId="145621"/>
</workbook>
</file>

<file path=xl/calcChain.xml><?xml version="1.0" encoding="utf-8"?>
<calcChain xmlns="http://schemas.openxmlformats.org/spreadsheetml/2006/main">
  <c r="S7" i="5" l="1"/>
  <c r="C34" i="5"/>
  <c r="C33" i="5"/>
  <c r="CZ31" i="5"/>
  <c r="S18" i="5" l="1"/>
  <c r="S17" i="5"/>
  <c r="U19" i="5"/>
  <c r="T19" i="5"/>
  <c r="S12" i="5"/>
  <c r="S14" i="5"/>
  <c r="S16" i="5"/>
  <c r="S19" i="5" l="1"/>
  <c r="C32" i="5"/>
  <c r="AQ31" i="5"/>
  <c r="DP31" i="5"/>
  <c r="CZ34" i="5"/>
  <c r="CZ33" i="5"/>
  <c r="CZ32" i="5"/>
  <c r="AQ34" i="5"/>
  <c r="AQ33" i="5"/>
  <c r="AK34" i="5"/>
  <c r="AK33" i="5"/>
  <c r="AK32" i="5"/>
  <c r="X31" i="5"/>
  <c r="AW14" i="5" l="1"/>
  <c r="AY19" i="5"/>
  <c r="C29" i="5"/>
  <c r="C28" i="5"/>
  <c r="C27" i="5"/>
  <c r="C26" i="5"/>
  <c r="C25" i="5"/>
  <c r="C24" i="5"/>
  <c r="DP22" i="5"/>
  <c r="DP21" i="5"/>
  <c r="CZ22" i="5"/>
  <c r="CZ21" i="5"/>
  <c r="AK22" i="5"/>
  <c r="AK21" i="5"/>
  <c r="X23" i="5"/>
  <c r="C23" i="5" s="1"/>
  <c r="X22" i="5"/>
  <c r="X21" i="5"/>
  <c r="C22" i="5" l="1"/>
  <c r="C21" i="5"/>
  <c r="BX19" i="5"/>
  <c r="AW12" i="5"/>
  <c r="BM19" i="5" l="1"/>
  <c r="BL17" i="5"/>
  <c r="DK17" i="5"/>
  <c r="DK18" i="5"/>
  <c r="DK14" i="5"/>
  <c r="DK12" i="5"/>
  <c r="BL12" i="5"/>
  <c r="BL18" i="5"/>
  <c r="BL14" i="5"/>
  <c r="BL19" i="5" l="1"/>
  <c r="DA18" i="5"/>
  <c r="DA16" i="5"/>
  <c r="DA15" i="5"/>
  <c r="DA14" i="5"/>
  <c r="DA12" i="5"/>
  <c r="DD19" i="5"/>
  <c r="DC19" i="5"/>
  <c r="DB19" i="5"/>
  <c r="CZ13" i="5"/>
  <c r="BV20" i="5"/>
  <c r="BV19" i="5"/>
  <c r="BV7" i="5" s="1"/>
  <c r="DQ12" i="5"/>
  <c r="DS19" i="5"/>
  <c r="DA19" i="5" l="1"/>
  <c r="DA7" i="5" s="1"/>
  <c r="DA20" i="5"/>
  <c r="CU18" i="5"/>
  <c r="CU17" i="5"/>
  <c r="CU16" i="5"/>
  <c r="CU15" i="5"/>
  <c r="CU14" i="5"/>
  <c r="CU12" i="5"/>
  <c r="CW19" i="5"/>
  <c r="CV19" i="5"/>
  <c r="CQ19" i="5"/>
  <c r="CP17" i="5"/>
  <c r="CP16" i="5"/>
  <c r="CP15" i="5"/>
  <c r="CP14" i="5"/>
  <c r="CP12" i="5"/>
  <c r="CP18" i="5"/>
  <c r="CR19" i="5"/>
  <c r="CK18" i="5"/>
  <c r="CM19" i="5"/>
  <c r="CK20" i="5" s="1"/>
  <c r="CF18" i="5"/>
  <c r="CF15" i="5"/>
  <c r="CF14" i="5"/>
  <c r="CF12" i="5"/>
  <c r="CI19" i="5"/>
  <c r="CH19" i="5"/>
  <c r="CC19" i="5"/>
  <c r="CA20" i="5" s="1"/>
  <c r="CA12" i="5"/>
  <c r="CA18" i="5"/>
  <c r="AS19" i="5"/>
  <c r="AR18" i="5"/>
  <c r="CZ18" i="5" s="1"/>
  <c r="CA19" i="5" l="1"/>
  <c r="CA7" i="5" s="1"/>
  <c r="CF20" i="5"/>
  <c r="CF19" i="5"/>
  <c r="CP19" i="5"/>
  <c r="CU20" i="5"/>
  <c r="CZ16" i="5"/>
  <c r="C16" i="5"/>
  <c r="CZ15" i="5"/>
  <c r="C15" i="5"/>
  <c r="CZ17" i="5"/>
  <c r="C17" i="5"/>
  <c r="CU19" i="5"/>
  <c r="CU7" i="5" s="1"/>
  <c r="CP20" i="5"/>
  <c r="CP7" i="5"/>
  <c r="CK14" i="5" l="1"/>
  <c r="CZ14" i="5" s="1"/>
  <c r="CK12" i="5"/>
  <c r="CF7" i="5"/>
  <c r="CK19" i="5" l="1"/>
  <c r="Z19" i="5"/>
  <c r="AK15" i="5"/>
  <c r="AK16" i="5"/>
  <c r="AK17" i="5"/>
  <c r="AK18" i="5"/>
  <c r="AK31" i="5"/>
  <c r="C31" i="5" s="1"/>
  <c r="AM19" i="5"/>
  <c r="CK7" i="5" l="1"/>
  <c r="AH19" i="5"/>
  <c r="AG19" i="5"/>
  <c r="AF14" i="5"/>
  <c r="AK14" i="5" s="1"/>
  <c r="AF12" i="5"/>
  <c r="AF19" i="5" s="1"/>
  <c r="AF20" i="5" l="1"/>
  <c r="AF7" i="5"/>
  <c r="BI19" i="5" l="1"/>
  <c r="Y12" i="5" l="1"/>
  <c r="J19" i="5"/>
  <c r="Q19" i="5"/>
  <c r="N12" i="5"/>
  <c r="P19" i="5"/>
  <c r="E19" i="5"/>
  <c r="F19" i="5"/>
  <c r="D12" i="5"/>
  <c r="I18" i="5"/>
  <c r="AK12" i="5" l="1"/>
  <c r="Y19" i="5"/>
  <c r="DP18" i="5"/>
  <c r="DP17" i="5"/>
  <c r="DP16" i="5"/>
  <c r="DP15" i="5"/>
  <c r="DP14" i="5"/>
  <c r="DP13" i="5"/>
  <c r="DP12" i="5"/>
  <c r="DF19" i="5"/>
  <c r="DF7" i="5" s="1"/>
  <c r="DG19" i="5"/>
  <c r="DH19" i="5"/>
  <c r="DK19" i="5"/>
  <c r="DK7" i="5" s="1"/>
  <c r="DM19" i="5"/>
  <c r="DL19" i="5"/>
  <c r="AO19" i="5"/>
  <c r="AL20" i="5" s="1"/>
  <c r="AK19" i="5"/>
  <c r="X16" i="5"/>
  <c r="D20" i="5"/>
  <c r="D18" i="5"/>
  <c r="D14" i="5"/>
  <c r="BQ19" i="5"/>
  <c r="BG19" i="5"/>
  <c r="BB19" i="5"/>
  <c r="AW19" i="5"/>
  <c r="AW7" i="5" s="1"/>
  <c r="K19" i="5"/>
  <c r="L19" i="5"/>
  <c r="I12" i="5"/>
  <c r="O14" i="5"/>
  <c r="O19" i="5" s="1"/>
  <c r="N14" i="5"/>
  <c r="N19" i="5" s="1"/>
  <c r="DP20" i="5" l="1"/>
  <c r="DP19" i="5"/>
  <c r="DK20" i="5"/>
  <c r="DP7" i="5"/>
  <c r="DF20" i="5"/>
  <c r="D7" i="5"/>
  <c r="X15" i="5"/>
  <c r="N20" i="5"/>
  <c r="X14" i="5"/>
  <c r="X18" i="5"/>
  <c r="X12" i="5"/>
  <c r="D19" i="5"/>
  <c r="I19" i="5"/>
  <c r="I20" i="5"/>
  <c r="AR12" i="5"/>
  <c r="CZ12" i="5" s="1"/>
  <c r="AT19" i="5"/>
  <c r="AR20" i="5" s="1"/>
  <c r="CZ19" i="5" l="1"/>
  <c r="X20" i="5"/>
  <c r="X19" i="5"/>
  <c r="AR19" i="5"/>
  <c r="S20" i="5"/>
  <c r="AX19" i="5"/>
  <c r="BQ7" i="5" l="1"/>
  <c r="BL7" i="5"/>
  <c r="BG7" i="5"/>
  <c r="BB7" i="5"/>
  <c r="AA19" i="5"/>
  <c r="AB19" i="5"/>
  <c r="C10" i="5" s="1"/>
  <c r="Y20" i="5" l="1"/>
  <c r="AK20" i="5" s="1"/>
  <c r="Y7" i="5"/>
  <c r="AK7" i="5" s="1"/>
  <c r="AW20" i="5" l="1"/>
  <c r="DR19" i="5"/>
  <c r="C8" i="5" s="1"/>
  <c r="DQ19" i="5"/>
  <c r="AR7" i="5"/>
  <c r="CZ7" i="5" s="1"/>
  <c r="BG20" i="5"/>
  <c r="BD19" i="5"/>
  <c r="BB20" i="5" s="1"/>
  <c r="BN19" i="5"/>
  <c r="BS19" i="5"/>
  <c r="BQ20" i="5" s="1"/>
  <c r="AL18" i="5"/>
  <c r="C18" i="5" s="1"/>
  <c r="AL12" i="5"/>
  <c r="C12" i="5" s="1"/>
  <c r="BL20" i="5" l="1"/>
  <c r="C9" i="5"/>
  <c r="DQ20" i="5"/>
  <c r="I7" i="5"/>
  <c r="DQ7" i="5"/>
  <c r="C11" i="5" l="1"/>
  <c r="AL14" i="5"/>
  <c r="N7" i="5"/>
  <c r="X7" i="5" s="1"/>
  <c r="AL19" i="5" l="1"/>
  <c r="C19" i="5" s="1"/>
  <c r="C14" i="5"/>
  <c r="AL7" i="5"/>
  <c r="C7" i="5" s="1"/>
</calcChain>
</file>

<file path=xl/sharedStrings.xml><?xml version="1.0" encoding="utf-8"?>
<sst xmlns="http://schemas.openxmlformats.org/spreadsheetml/2006/main" count="465" uniqueCount="218">
  <si>
    <t>Перечень основных средств, передаваемых в аренду</t>
  </si>
  <si>
    <t>№ п/п</t>
  </si>
  <si>
    <t>Наименование</t>
  </si>
  <si>
    <t>Назначение</t>
  </si>
  <si>
    <t>Год выпуска / введения в эксплуатацию</t>
  </si>
  <si>
    <t>Швейная машина ПГ "Сируба"</t>
  </si>
  <si>
    <t>ремонт спецодежды</t>
  </si>
  <si>
    <t>2016</t>
  </si>
  <si>
    <t>Машинка швейная "Сируба"</t>
  </si>
  <si>
    <t>2005</t>
  </si>
  <si>
    <t>стирка спецодежды, белья</t>
  </si>
  <si>
    <t>Машинка стиральная МСТ-503</t>
  </si>
  <si>
    <t>Машина швейная промыш. Сируба</t>
  </si>
  <si>
    <t>Кондиционер БК-2000</t>
  </si>
  <si>
    <t>в швейной мастерской</t>
  </si>
  <si>
    <t>1986</t>
  </si>
  <si>
    <t>Стиральная машина Primus RS10 Favourite</t>
  </si>
  <si>
    <t>Стиральная машина Primus RS35 Favourite</t>
  </si>
  <si>
    <t>Центрифуга КП-223</t>
  </si>
  <si>
    <t>отжим белья</t>
  </si>
  <si>
    <t>2011</t>
  </si>
  <si>
    <t>Стиральная машина Primus RS10 Favorit</t>
  </si>
  <si>
    <t>2012</t>
  </si>
  <si>
    <t>Стиральная машина Primus RS35 Favorit</t>
  </si>
  <si>
    <t>Пылесос Филипс 6842</t>
  </si>
  <si>
    <t>удаление пыли из ковровых покрытий</t>
  </si>
  <si>
    <t xml:space="preserve">Организация работы гардеробных </t>
  </si>
  <si>
    <t>1. Шахта "Юбилейная"</t>
  </si>
  <si>
    <t>холл 1 этажа</t>
  </si>
  <si>
    <t>1.1 Кол-во гардеробных</t>
  </si>
  <si>
    <t>1.2. Вместимость</t>
  </si>
  <si>
    <t xml:space="preserve"> расчитана на 560 чел</t>
  </si>
  <si>
    <t>1.3.График работы</t>
  </si>
  <si>
    <t>круглосуточно</t>
  </si>
  <si>
    <t>1.4.Кол-во обслуживающего персонала</t>
  </si>
  <si>
    <t>1.5.Периодичность</t>
  </si>
  <si>
    <t>с 15 октября по 15 апреля</t>
  </si>
  <si>
    <t>2. Шахта им. Фрунзе</t>
  </si>
  <si>
    <t>1,2,3 этаж</t>
  </si>
  <si>
    <t xml:space="preserve">расчитаны на: 1 этаж  - 60 чел.; 2 этаж - 80 чел.; 3 этаж 250 чел. </t>
  </si>
  <si>
    <t>круглогодично</t>
  </si>
  <si>
    <t>Помещения в аренду не передаются</t>
  </si>
  <si>
    <t xml:space="preserve">Услуги по  стирке и ремонту спецодежды </t>
  </si>
  <si>
    <t xml:space="preserve"> Организация работы по стирке и ремонту спецодежды</t>
  </si>
  <si>
    <t>кол-во чел</t>
  </si>
  <si>
    <t>График работы</t>
  </si>
  <si>
    <t>1. Наличие на предприятии химчистки-прачечной / количество обслуживающего персонала</t>
  </si>
  <si>
    <t>прачечная ш."Юбилейная"</t>
  </si>
  <si>
    <t>прачечная ш.им.Фрунзе</t>
  </si>
  <si>
    <t>7:00 - 16:00, 5 дней</t>
  </si>
  <si>
    <t>2. Потребность в стирке спецодежды, кг в месяц)</t>
  </si>
  <si>
    <t xml:space="preserve">        3. Частота  стиркия спецодежда:</t>
  </si>
  <si>
    <r>
      <t xml:space="preserve"> по мере загрязнения</t>
    </r>
    <r>
      <rPr>
        <sz val="10.5"/>
        <color indexed="8"/>
        <rFont val="Times New Roman"/>
        <family val="1"/>
        <charset val="204"/>
      </rPr>
      <t>.</t>
    </r>
  </si>
  <si>
    <t>4. Номенклатура и характеристика спецодежды:</t>
  </si>
  <si>
    <t>4.1. Состав летнего комплекта</t>
  </si>
  <si>
    <t xml:space="preserve"> - нательное белье (портянки, кальсоны, рубашка) - 100% х/б ткань с масло-водоотталкивающей попиткой;
 - костюм х/б (брюки, куртка) с масло-водоотталкивающей пропиткой.</t>
  </si>
  <si>
    <t>4.2. Состав зимнего комплекта</t>
  </si>
  <si>
    <t xml:space="preserve"> - нательное белье х/б трикртаж с начесом (портянки, кальсоны, рубашка);
 - костюм утепленный (полуэстер - брюки, куртки)                                                                     - куртка утепленная х/б с масло-водоотталеивающей пропиткой.                                                                      </t>
  </si>
  <si>
    <t xml:space="preserve"> -костюм брезентовый ,рукавицы бр. (ОП брезент)                                                                                 </t>
  </si>
  <si>
    <t>4.3. Количество комплектов у работника</t>
  </si>
  <si>
    <t>1 зимний комплект, 1 летний комплект,ут. куртка</t>
  </si>
  <si>
    <t>4.4. Состав ткани спецодежды</t>
  </si>
  <si>
    <t>Летний комплект - х/б;
Зимний комплект - трикотаж с начесом,хлопок полуэстер. Вся спец.одежда масло-влагоотталкивающей пропиткой.</t>
  </si>
  <si>
    <t>4.5. Способ нанесения фирменных логотипов на одежду (краска, нашивка)</t>
  </si>
  <si>
    <t>Нашивка</t>
  </si>
  <si>
    <t>4.6. Степень загрязнения</t>
  </si>
  <si>
    <t xml:space="preserve"> сильно 90% от объема, средне 10% от объема</t>
  </si>
  <si>
    <t>4.7. Чем загрязнена одежда</t>
  </si>
  <si>
    <t>Пыль рудничная</t>
  </si>
  <si>
    <t>5. Характеристика помещений (площадь, размеры), задействованных под химчистку-прачечную (подготовить план с коммуникациями)</t>
  </si>
  <si>
    <t xml:space="preserve">Помещения в аренду не передаются. </t>
  </si>
  <si>
    <t>ш. "Юбилейная" площадь 388,6м2</t>
  </si>
  <si>
    <t>ш. им. Фрунзе площадь 202,4 м2</t>
  </si>
  <si>
    <t>6. Использовалось ли передаваемое помещение ранее под прачечную</t>
  </si>
  <si>
    <t>Да</t>
  </si>
  <si>
    <t>7 Перечень передаваемого оборудования для стирки спецодежды с указанием его характеристик (марка, производительность, потребляемая мощность и т.д.)</t>
  </si>
  <si>
    <t>8.Кол-во обслуживающего персонала по ремонту спецодежды</t>
  </si>
  <si>
    <t>швеи ш."Юбилейная"</t>
  </si>
  <si>
    <t>швеи ш.им.Фрунзе</t>
  </si>
  <si>
    <t xml:space="preserve">9. Потребность в ремонте спецодежды </t>
  </si>
  <si>
    <t xml:space="preserve">По мере необходимости. </t>
  </si>
  <si>
    <t>10. Перечень передаваемого оборудования для ремонта спецодежды с указанием его характеристик (марка, производительность, потребляемая мощность и т.д.)</t>
  </si>
  <si>
    <t>БМТО</t>
  </si>
  <si>
    <t>Наименование здания, этажность</t>
  </si>
  <si>
    <t>ВСЕГО:</t>
  </si>
  <si>
    <t>ул.Конституционная, 5</t>
  </si>
  <si>
    <t>ул.Кропивницкого, 3</t>
  </si>
  <si>
    <t>ул.Кропивницкого, 5</t>
  </si>
  <si>
    <t>ул.Кропивницкого,5а</t>
  </si>
  <si>
    <t>РУДО- УПРАВЛЕНИЕ</t>
  </si>
  <si>
    <t>АБК ш."Юбилейная"</t>
  </si>
  <si>
    <t>Ш.ИМ.ФРУНЗЕ</t>
  </si>
  <si>
    <t>СЕРВИСНОЕ УПРАВЛЕНИЕ</t>
  </si>
  <si>
    <t>Энерголаборатория</t>
  </si>
  <si>
    <t>Показатель</t>
  </si>
  <si>
    <t>Убираемая 
площадь</t>
  </si>
  <si>
    <r>
      <t xml:space="preserve">Существующий 
режим уборки, 
</t>
    </r>
    <r>
      <rPr>
        <b/>
        <i/>
        <u/>
        <sz val="10.5"/>
        <color indexed="8"/>
        <rFont val="Times New Roman"/>
        <family val="1"/>
        <charset val="204"/>
      </rPr>
      <t>требования к уборке</t>
    </r>
  </si>
  <si>
    <t>Ежедневная уборка     кв.м.</t>
  </si>
  <si>
    <t>2 раза в неделю       кв.м</t>
  </si>
  <si>
    <t>уборка по заявке кв.м</t>
  </si>
  <si>
    <t>ежедневная уборка</t>
  </si>
  <si>
    <t>уборка 2 раза  неделю</t>
  </si>
  <si>
    <t>5:00 - 8:00; 16:00 - 21:00</t>
  </si>
  <si>
    <t>5:00 - 13:00</t>
  </si>
  <si>
    <t>7:00 - 16:00</t>
  </si>
  <si>
    <t>7:00 - 16:00, 5дней</t>
  </si>
  <si>
    <t>5дн., 7:00 - 16:00</t>
  </si>
  <si>
    <t>5 дней с 07-00 до 16-00</t>
  </si>
  <si>
    <t>5 дн/нед</t>
  </si>
  <si>
    <t xml:space="preserve">5:00 - 13:00; </t>
  </si>
  <si>
    <t>туалетная бумага - 100 рулонов</t>
  </si>
  <si>
    <t>бум полотенца – 25 упак.*2рул</t>
  </si>
  <si>
    <t>средство для мытья посуды (1л) - 1 шт</t>
  </si>
  <si>
    <t>Полотенце банное -2 шт</t>
  </si>
  <si>
    <t>5:00 - 8:00</t>
  </si>
  <si>
    <t>7:00 - 16:00,5 дней</t>
  </si>
  <si>
    <t>7:00 - 16:00, 5 дн.</t>
  </si>
  <si>
    <t>7:00-16:00, 5 дн.</t>
  </si>
  <si>
    <t>8:00 - 17:00, 5 дней</t>
  </si>
  <si>
    <t>день/ночь/48</t>
  </si>
  <si>
    <t>1 комната без телефона пл. 7,6м2</t>
  </si>
  <si>
    <t>1 комната без телефона пл. 10,1м2</t>
  </si>
  <si>
    <t>1 комната подсобка</t>
  </si>
  <si>
    <t>1 комната пл.  6м2</t>
  </si>
  <si>
    <t>5 комнат без телефона</t>
  </si>
  <si>
    <t>1 комната без телефона</t>
  </si>
  <si>
    <t xml:space="preserve"> 3 комнаты: 1 этаж 11,5 м2, 3 этаж - 5,8м2 и 5,7м2 </t>
  </si>
  <si>
    <t>Приложение № 1</t>
  </si>
  <si>
    <t>Приложение № 4</t>
  </si>
  <si>
    <t>1.1. Площадь кабинетов, кв. м</t>
  </si>
  <si>
    <t>1.2. Площадь и кол-во санузлов</t>
  </si>
  <si>
    <r>
      <t xml:space="preserve">1.3. </t>
    </r>
    <r>
      <rPr>
        <b/>
        <i/>
        <u/>
        <sz val="10.5"/>
        <color indexed="8"/>
        <rFont val="Times New Roman"/>
        <family val="1"/>
        <charset val="204"/>
      </rPr>
      <t>Количество</t>
    </r>
    <r>
      <rPr>
        <sz val="10.5"/>
        <color indexed="8"/>
        <rFont val="Times New Roman"/>
        <family val="1"/>
        <charset val="204"/>
      </rPr>
      <t xml:space="preserve"> и площадь душевых (производственных бань), раздевалок</t>
    </r>
  </si>
  <si>
    <t>1.4. Общие площади (коридоры, холлы, лестницы), кв. м</t>
  </si>
  <si>
    <t>фойе157,3  м.кв.</t>
  </si>
  <si>
    <t>Примечание</t>
  </si>
  <si>
    <t>жидкое мыло -  10 литр</t>
  </si>
  <si>
    <t>бум полотенца –5 упак.*2рул</t>
  </si>
  <si>
    <t>шампунь (400г.) -4 шт</t>
  </si>
  <si>
    <t>Туалетная бумага</t>
  </si>
  <si>
    <t>Жидкое мыло</t>
  </si>
  <si>
    <t>бумажное полотенца -упак*2рул.</t>
  </si>
  <si>
    <t>шампунь(200гр)</t>
  </si>
  <si>
    <t>средство для мытья посуды (1л)</t>
  </si>
  <si>
    <t>мыло туалетное(100гр.)</t>
  </si>
  <si>
    <t>порошок стиральный автомат (3кг)</t>
  </si>
  <si>
    <t>полотенце банное</t>
  </si>
  <si>
    <t>тапочки резиновые</t>
  </si>
  <si>
    <t>тапочки резиновые -1 пары</t>
  </si>
  <si>
    <t>совмещение с работой банщиц</t>
  </si>
  <si>
    <t>2. Всего дополнительные расход.матер.</t>
  </si>
  <si>
    <t>3. ПЕРСОНАЛ</t>
  </si>
  <si>
    <t>3.2. Наличие помещения для размещения персонала и оборудования, наличие телефона в помещении.</t>
  </si>
  <si>
    <r>
      <t xml:space="preserve">1. Общая площадь помещений, </t>
    </r>
    <r>
      <rPr>
        <b/>
        <i/>
        <u/>
        <sz val="11"/>
        <color indexed="8"/>
        <rFont val="Times New Roman"/>
        <family val="1"/>
        <charset val="204"/>
      </rPr>
      <t>которые необходимо убирать в данном здании</t>
    </r>
    <r>
      <rPr>
        <b/>
        <i/>
        <sz val="11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 xml:space="preserve">кв. м, </t>
    </r>
    <r>
      <rPr>
        <b/>
        <i/>
        <u/>
        <sz val="11"/>
        <color indexed="8"/>
        <rFont val="Times New Roman"/>
        <family val="1"/>
        <charset val="204"/>
      </rPr>
      <t>включая</t>
    </r>
  </si>
  <si>
    <t>Ежедневная уборка (м.кв.)</t>
  </si>
  <si>
    <t>Уборка два раза в неделю</t>
  </si>
  <si>
    <t>Уборка по заявке</t>
  </si>
  <si>
    <r>
      <t xml:space="preserve">3.1 Примерное  к-во работников, </t>
    </r>
    <r>
      <rPr>
        <b/>
        <i/>
        <u/>
        <sz val="10.5"/>
        <color indexed="8"/>
        <rFont val="Times New Roman"/>
        <family val="1"/>
        <charset val="204"/>
      </rPr>
      <t>фактически</t>
    </r>
    <r>
      <rPr>
        <sz val="10.5"/>
        <color indexed="8"/>
        <rFont val="Times New Roman"/>
        <family val="1"/>
        <charset val="204"/>
      </rPr>
      <t xml:space="preserve"> работающих в этом здании и </t>
    </r>
    <r>
      <rPr>
        <b/>
        <i/>
        <u/>
        <sz val="10.5"/>
        <color indexed="8"/>
        <rFont val="Times New Roman"/>
        <family val="1"/>
        <charset val="204"/>
      </rPr>
      <t>режим их работы</t>
    </r>
  </si>
  <si>
    <t>уборщ.</t>
  </si>
  <si>
    <t>Общая площадь помещений</t>
  </si>
  <si>
    <t>мыло туалетное (100 гр.)- 6 шт.</t>
  </si>
  <si>
    <t xml:space="preserve">         Ремонтно -мех.служба                     РМС-1 СУ(уч. Юбилейная)</t>
  </si>
  <si>
    <t>БМТО (лесной склад)</t>
  </si>
  <si>
    <t xml:space="preserve">    2019г.</t>
  </si>
  <si>
    <t>2019</t>
  </si>
  <si>
    <t>Машинка швейная "Сируба"-3шт</t>
  </si>
  <si>
    <t>Приложение № 2</t>
  </si>
  <si>
    <t>Приложение № 3</t>
  </si>
  <si>
    <t>ШСУ ул.Ватутина, 3</t>
  </si>
  <si>
    <t>Макшейдерская с-ба  ул. Ватутина,3</t>
  </si>
  <si>
    <t>ШАХТА "ЮБИЛЕЙНАЯ"</t>
  </si>
  <si>
    <t>архив</t>
  </si>
  <si>
    <t>7:00-16:00</t>
  </si>
  <si>
    <t>медпункт 2 р.в день</t>
  </si>
  <si>
    <t>ПРИМЕЧАНИЕ</t>
  </si>
  <si>
    <t>медпункт 2р.в день</t>
  </si>
  <si>
    <t>в т.ч. басейны 2 шт. -5,04м.куб.;22,26м.куб.</t>
  </si>
  <si>
    <t>в т.ч.басейны 3шт.-11,97;6,4; 323 м. куб.</t>
  </si>
  <si>
    <t xml:space="preserve">      СУ   Ремонтно -мех.служба                     РМС-2 (уч. Фрунзе)</t>
  </si>
  <si>
    <t xml:space="preserve">  Предоставляемое оборудование обязательно должно быть в аренде</t>
  </si>
  <si>
    <t>6:00 - 19:00, 2 через 2</t>
  </si>
  <si>
    <t>Машина стирально-отжимная СО 501</t>
  </si>
  <si>
    <t xml:space="preserve">Машина стиральная МСТ-50Э </t>
  </si>
  <si>
    <t>2017</t>
  </si>
  <si>
    <t>стирка и отжим белья</t>
  </si>
  <si>
    <t>Согласно приложения №4 перечня основных средств передаваемых в аренду</t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</si>
  <si>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2020г</t>
    </r>
    <r>
      <rPr>
        <sz val="12"/>
        <color theme="1"/>
        <rFont val="Calibri"/>
        <family val="2"/>
        <charset val="204"/>
        <scheme val="minor"/>
      </rPr>
      <t>.</t>
    </r>
  </si>
  <si>
    <t>ВНУТРЕННИЕ ПЛОЩАДИ, ПЕРЕДАВАЕМЫЕ НА ОБСЛУЖИВАНИЕ в 2021г.</t>
  </si>
  <si>
    <t xml:space="preserve">СУ -5 Здание столярной мастерской </t>
  </si>
  <si>
    <r>
      <t xml:space="preserve"> СУ </t>
    </r>
    <r>
      <rPr>
        <b/>
        <sz val="12"/>
        <color indexed="8"/>
        <rFont val="Times New Roman"/>
        <family val="1"/>
        <charset val="204"/>
      </rPr>
      <t>Энергослужба (лесной склад)</t>
    </r>
  </si>
  <si>
    <t>СУ РМС-5 (РММ с админ. корпусом ШСУ)</t>
  </si>
  <si>
    <t>СУ РМС 3 ( цех по ремонту УБШ) тер.             ш-ты " Юбилейная"</t>
  </si>
  <si>
    <t>СУ ЖДЦ</t>
  </si>
  <si>
    <t>СУ АТЦ</t>
  </si>
  <si>
    <t>СУ Котельняя пром.площ. ш. "Юбилейная"</t>
  </si>
  <si>
    <t xml:space="preserve">           СУ    Ремонтно-механическая служба №4 (РМС-4  ш."Южная")</t>
  </si>
  <si>
    <t xml:space="preserve">коммутатор  (в здании АБК ш. им. Фрунзе)      </t>
  </si>
  <si>
    <t xml:space="preserve">туалетная бумага </t>
  </si>
  <si>
    <t xml:space="preserve">жидкое мыло </t>
  </si>
  <si>
    <t>туалетная бумага</t>
  </si>
  <si>
    <t>жидкое мыло</t>
  </si>
  <si>
    <t>бум полотенца –*2рул</t>
  </si>
  <si>
    <t>порошек стиральный (автомат 3кг)</t>
  </si>
  <si>
    <t xml:space="preserve">жидкое мыло -  </t>
  </si>
  <si>
    <t>бум полотенца .*2рул</t>
  </si>
  <si>
    <t>шампунь (400г.)</t>
  </si>
  <si>
    <t>средство для мытья посуды (1л) -</t>
  </si>
  <si>
    <t>мыло туалетное (100 гр.)</t>
  </si>
  <si>
    <t>Полотенце банное</t>
  </si>
  <si>
    <t>тапочки резиновые - (пара)</t>
  </si>
  <si>
    <t xml:space="preserve">туалетная бумага - </t>
  </si>
  <si>
    <t xml:space="preserve"> СУ  Энергослужба №5  (ЭС-5  ш."Южная") ; мастерская УКС (компрессорная)</t>
  </si>
  <si>
    <t>Уборщицы</t>
  </si>
  <si>
    <t>Банщицы</t>
  </si>
  <si>
    <t xml:space="preserve">Прачки </t>
  </si>
  <si>
    <t>Швеи</t>
  </si>
  <si>
    <t>туалетная бумага (рул.)</t>
  </si>
  <si>
    <t>жидкое мыло -литр</t>
  </si>
  <si>
    <t>Ориентировочная стоимость аренды в месяц - 8500грн.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</si>
</sst>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u/>
      <sz val="10.5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1"/>
      <color indexed="8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rgb="FFFF8F9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88CDF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09">
    <xf numFmtId="0" fontId="0" fillId="0" borderId="0" xfId="0"/>
    <xf numFmtId="0" fontId="1" fillId="0" borderId="0" xfId="1"/>
    <xf numFmtId="1" fontId="3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Border="1"/>
    <xf numFmtId="0" fontId="2" fillId="0" borderId="0" xfId="1" applyFont="1" applyBorder="1"/>
    <xf numFmtId="1" fontId="3" fillId="0" borderId="0" xfId="1" applyNumberFormat="1" applyFont="1" applyFill="1" applyBorder="1" applyAlignment="1">
      <alignment horizontal="center"/>
    </xf>
    <xf numFmtId="0" fontId="1" fillId="0" borderId="0" xfId="1" applyAlignment="1">
      <alignment wrapText="1"/>
    </xf>
    <xf numFmtId="0" fontId="2" fillId="0" borderId="0" xfId="1" applyFont="1"/>
    <xf numFmtId="0" fontId="1" fillId="0" borderId="0" xfId="1" applyFill="1"/>
    <xf numFmtId="0" fontId="5" fillId="0" borderId="0" xfId="3" applyAlignment="1"/>
    <xf numFmtId="0" fontId="5" fillId="0" borderId="0" xfId="3"/>
    <xf numFmtId="0" fontId="5" fillId="0" borderId="1" xfId="3" applyBorder="1"/>
    <xf numFmtId="0" fontId="5" fillId="0" borderId="1" xfId="3" applyBorder="1" applyAlignment="1">
      <alignment wrapText="1"/>
    </xf>
    <xf numFmtId="0" fontId="6" fillId="0" borderId="0" xfId="3" applyFont="1"/>
    <xf numFmtId="0" fontId="8" fillId="0" borderId="1" xfId="3" applyFont="1" applyBorder="1" applyAlignment="1">
      <alignment vertical="center" wrapText="1"/>
    </xf>
    <xf numFmtId="0" fontId="5" fillId="0" borderId="1" xfId="3" applyBorder="1" applyAlignment="1">
      <alignment horizontal="center"/>
    </xf>
    <xf numFmtId="0" fontId="8" fillId="0" borderId="1" xfId="3" applyFont="1" applyFill="1" applyBorder="1" applyAlignment="1">
      <alignment horizontal="righ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3" xfId="3" applyFont="1" applyBorder="1" applyAlignment="1">
      <alignment vertical="center" wrapText="1"/>
    </xf>
    <xf numFmtId="0" fontId="8" fillId="0" borderId="1" xfId="3" applyFont="1" applyBorder="1" applyAlignment="1">
      <alignment horizontal="left" vertical="center" wrapText="1" indent="3"/>
    </xf>
    <xf numFmtId="0" fontId="8" fillId="0" borderId="1" xfId="3" applyFont="1" applyFill="1" applyBorder="1" applyAlignment="1">
      <alignment vertical="center" wrapText="1"/>
    </xf>
    <xf numFmtId="0" fontId="12" fillId="0" borderId="0" xfId="3" applyFont="1"/>
    <xf numFmtId="0" fontId="5" fillId="0" borderId="10" xfId="3" applyBorder="1"/>
    <xf numFmtId="0" fontId="5" fillId="0" borderId="0" xfId="3" applyFill="1"/>
    <xf numFmtId="0" fontId="7" fillId="0" borderId="0" xfId="3" applyFont="1"/>
    <xf numFmtId="0" fontId="6" fillId="3" borderId="1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vertical="center" wrapText="1"/>
    </xf>
    <xf numFmtId="0" fontId="18" fillId="0" borderId="4" xfId="3" applyFont="1" applyBorder="1" applyAlignment="1">
      <alignment vertical="center" wrapText="1"/>
    </xf>
    <xf numFmtId="0" fontId="18" fillId="0" borderId="1" xfId="3" applyFont="1" applyFill="1" applyBorder="1" applyAlignment="1">
      <alignment vertical="center" wrapText="1"/>
    </xf>
    <xf numFmtId="0" fontId="8" fillId="0" borderId="5" xfId="3" applyFont="1" applyBorder="1" applyAlignment="1">
      <alignment vertical="center" wrapText="1"/>
    </xf>
    <xf numFmtId="0" fontId="18" fillId="0" borderId="4" xfId="3" applyFont="1" applyFill="1" applyBorder="1" applyAlignment="1">
      <alignment vertical="center" wrapText="1"/>
    </xf>
    <xf numFmtId="0" fontId="8" fillId="0" borderId="5" xfId="3" applyFont="1" applyFill="1" applyBorder="1" applyAlignment="1">
      <alignment vertical="center" wrapText="1"/>
    </xf>
    <xf numFmtId="0" fontId="8" fillId="0" borderId="11" xfId="3" applyFont="1" applyFill="1" applyBorder="1" applyAlignment="1">
      <alignment vertical="center" wrapText="1"/>
    </xf>
    <xf numFmtId="0" fontId="8" fillId="0" borderId="4" xfId="3" applyFont="1" applyBorder="1" applyAlignment="1">
      <alignment horizontal="right" vertical="center" wrapText="1"/>
    </xf>
    <xf numFmtId="0" fontId="8" fillId="0" borderId="11" xfId="3" applyFont="1" applyBorder="1" applyAlignment="1">
      <alignment horizontal="right" vertical="center" wrapText="1"/>
    </xf>
    <xf numFmtId="0" fontId="8" fillId="0" borderId="1" xfId="3" applyFont="1" applyBorder="1" applyAlignment="1">
      <alignment horizontal="right" vertical="center" wrapText="1"/>
    </xf>
    <xf numFmtId="0" fontId="8" fillId="4" borderId="1" xfId="3" applyFont="1" applyFill="1" applyBorder="1" applyAlignment="1">
      <alignment vertical="center" wrapText="1"/>
    </xf>
    <xf numFmtId="164" fontId="8" fillId="0" borderId="1" xfId="3" applyNumberFormat="1" applyFont="1" applyBorder="1" applyAlignment="1">
      <alignment vertical="center" wrapText="1"/>
    </xf>
    <xf numFmtId="0" fontId="8" fillId="0" borderId="4" xfId="3" applyFont="1" applyFill="1" applyBorder="1" applyAlignment="1">
      <alignment vertical="center" wrapText="1"/>
    </xf>
    <xf numFmtId="0" fontId="8" fillId="5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14" fillId="3" borderId="4" xfId="3" applyFont="1" applyFill="1" applyBorder="1" applyAlignment="1">
      <alignment vertical="center" wrapText="1"/>
    </xf>
    <xf numFmtId="0" fontId="14" fillId="3" borderId="2" xfId="3" applyFont="1" applyFill="1" applyBorder="1" applyAlignment="1">
      <alignment vertical="center" wrapText="1"/>
    </xf>
    <xf numFmtId="0" fontId="14" fillId="3" borderId="3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 indent="1"/>
    </xf>
    <xf numFmtId="0" fontId="19" fillId="0" borderId="0" xfId="3" applyFont="1"/>
    <xf numFmtId="0" fontId="20" fillId="3" borderId="1" xfId="3" applyFont="1" applyFill="1" applyBorder="1" applyAlignment="1">
      <alignment horizontal="center" vertical="center" wrapText="1"/>
    </xf>
    <xf numFmtId="2" fontId="20" fillId="3" borderId="1" xfId="3" applyNumberFormat="1" applyFont="1" applyFill="1" applyBorder="1" applyAlignment="1">
      <alignment vertical="center" wrapText="1"/>
    </xf>
    <xf numFmtId="0" fontId="20" fillId="3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/>
    </xf>
    <xf numFmtId="0" fontId="8" fillId="3" borderId="1" xfId="3" applyFont="1" applyFill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 indent="3"/>
    </xf>
    <xf numFmtId="0" fontId="8" fillId="4" borderId="5" xfId="3" applyFont="1" applyFill="1" applyBorder="1" applyAlignment="1">
      <alignment vertical="center" wrapText="1"/>
    </xf>
    <xf numFmtId="164" fontId="8" fillId="0" borderId="5" xfId="3" applyNumberFormat="1" applyFont="1" applyBorder="1" applyAlignment="1">
      <alignment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vertical="center" wrapText="1"/>
    </xf>
    <xf numFmtId="0" fontId="8" fillId="5" borderId="5" xfId="3" applyFont="1" applyFill="1" applyBorder="1" applyAlignment="1">
      <alignment vertical="center" wrapText="1"/>
    </xf>
    <xf numFmtId="0" fontId="8" fillId="0" borderId="9" xfId="3" applyFont="1" applyBorder="1" applyAlignment="1">
      <alignment vertical="center" wrapText="1"/>
    </xf>
    <xf numFmtId="0" fontId="8" fillId="0" borderId="15" xfId="3" applyFont="1" applyBorder="1" applyAlignment="1">
      <alignment vertical="center" wrapText="1"/>
    </xf>
    <xf numFmtId="0" fontId="8" fillId="4" borderId="6" xfId="3" applyFont="1" applyFill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0" fontId="8" fillId="0" borderId="14" xfId="3" applyFont="1" applyFill="1" applyBorder="1" applyAlignment="1">
      <alignment vertical="center" wrapText="1"/>
    </xf>
    <xf numFmtId="0" fontId="8" fillId="5" borderId="6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5" fillId="0" borderId="2" xfId="3" applyBorder="1"/>
    <xf numFmtId="0" fontId="14" fillId="3" borderId="14" xfId="3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164" fontId="8" fillId="4" borderId="1" xfId="3" applyNumberFormat="1" applyFont="1" applyFill="1" applyBorder="1" applyAlignment="1">
      <alignment vertical="center" wrapText="1"/>
    </xf>
    <xf numFmtId="164" fontId="8" fillId="5" borderId="1" xfId="3" applyNumberFormat="1" applyFont="1" applyFill="1" applyBorder="1" applyAlignment="1">
      <alignment vertical="center" wrapText="1"/>
    </xf>
    <xf numFmtId="0" fontId="14" fillId="3" borderId="1" xfId="3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164" fontId="8" fillId="4" borderId="6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164" fontId="8" fillId="5" borderId="6" xfId="3" applyNumberFormat="1" applyFont="1" applyFill="1" applyBorder="1" applyAlignment="1">
      <alignment vertical="center" wrapText="1"/>
    </xf>
    <xf numFmtId="0" fontId="8" fillId="5" borderId="6" xfId="3" applyFont="1" applyFill="1" applyBorder="1" applyAlignment="1">
      <alignment horizontal="center" vertical="center" wrapText="1"/>
    </xf>
    <xf numFmtId="1" fontId="20" fillId="3" borderId="1" xfId="3" applyNumberFormat="1" applyFont="1" applyFill="1" applyBorder="1" applyAlignment="1">
      <alignment vertical="center" wrapText="1"/>
    </xf>
    <xf numFmtId="0" fontId="13" fillId="0" borderId="0" xfId="3" applyFont="1"/>
    <xf numFmtId="0" fontId="5" fillId="0" borderId="0" xfId="3" applyFont="1"/>
    <xf numFmtId="0" fontId="5" fillId="0" borderId="0" xfId="3" applyFont="1" applyAlignment="1"/>
    <xf numFmtId="0" fontId="5" fillId="0" borderId="2" xfId="3" applyFont="1" applyBorder="1" applyAlignment="1"/>
    <xf numFmtId="0" fontId="5" fillId="0" borderId="3" xfId="3" applyFont="1" applyBorder="1" applyAlignment="1"/>
    <xf numFmtId="0" fontId="25" fillId="0" borderId="1" xfId="3" applyFont="1" applyBorder="1"/>
    <xf numFmtId="0" fontId="5" fillId="0" borderId="1" xfId="3" applyFont="1" applyBorder="1"/>
    <xf numFmtId="0" fontId="26" fillId="0" borderId="1" xfId="3" applyFont="1" applyBorder="1"/>
    <xf numFmtId="16" fontId="5" fillId="0" borderId="1" xfId="3" applyNumberFormat="1" applyFont="1" applyBorder="1"/>
    <xf numFmtId="0" fontId="5" fillId="0" borderId="1" xfId="3" applyFont="1" applyFill="1" applyBorder="1"/>
    <xf numFmtId="16" fontId="5" fillId="0" borderId="1" xfId="3" applyNumberFormat="1" applyFont="1" applyBorder="1" applyAlignment="1">
      <alignment vertical="center"/>
    </xf>
    <xf numFmtId="0" fontId="5" fillId="0" borderId="1" xfId="3" applyFont="1" applyBorder="1" applyAlignment="1">
      <alignment wrapText="1"/>
    </xf>
    <xf numFmtId="0" fontId="27" fillId="0" borderId="0" xfId="3" applyFont="1" applyBorder="1" applyAlignment="1"/>
    <xf numFmtId="0" fontId="7" fillId="0" borderId="0" xfId="3" applyFont="1" applyFill="1"/>
    <xf numFmtId="0" fontId="3" fillId="0" borderId="0" xfId="1" applyFont="1"/>
    <xf numFmtId="0" fontId="30" fillId="0" borderId="0" xfId="1" applyFont="1"/>
    <xf numFmtId="0" fontId="29" fillId="2" borderId="1" xfId="1" applyFont="1" applyFill="1" applyBorder="1" applyAlignment="1">
      <alignment horizontal="center" vertical="center" wrapText="1"/>
    </xf>
    <xf numFmtId="0" fontId="1" fillId="0" borderId="0" xfId="1" applyAlignment="1"/>
    <xf numFmtId="0" fontId="33" fillId="0" borderId="0" xfId="1" applyFont="1" applyAlignment="1"/>
    <xf numFmtId="0" fontId="14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right" vertical="center" wrapText="1"/>
    </xf>
    <xf numFmtId="0" fontId="8" fillId="0" borderId="11" xfId="3" applyFont="1" applyFill="1" applyBorder="1" applyAlignment="1">
      <alignment horizontal="right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5" fillId="0" borderId="0" xfId="3" applyBorder="1"/>
    <xf numFmtId="0" fontId="8" fillId="5" borderId="5" xfId="3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vertical="center" wrapText="1"/>
    </xf>
    <xf numFmtId="0" fontId="8" fillId="6" borderId="6" xfId="3" applyFont="1" applyFill="1" applyBorder="1" applyAlignment="1">
      <alignment vertical="center" wrapText="1"/>
    </xf>
    <xf numFmtId="0" fontId="14" fillId="7" borderId="1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vertical="center" wrapText="1"/>
    </xf>
    <xf numFmtId="2" fontId="8" fillId="7" borderId="6" xfId="3" applyNumberFormat="1" applyFont="1" applyFill="1" applyBorder="1" applyAlignment="1">
      <alignment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7" borderId="2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18" fillId="7" borderId="2" xfId="3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vertical="center" wrapText="1"/>
    </xf>
    <xf numFmtId="2" fontId="8" fillId="8" borderId="1" xfId="3" applyNumberFormat="1" applyFont="1" applyFill="1" applyBorder="1" applyAlignment="1">
      <alignment vertical="center" wrapText="1"/>
    </xf>
    <xf numFmtId="0" fontId="8" fillId="8" borderId="6" xfId="3" applyFont="1" applyFill="1" applyBorder="1" applyAlignment="1">
      <alignment vertical="center" wrapText="1"/>
    </xf>
    <xf numFmtId="0" fontId="8" fillId="9" borderId="1" xfId="3" applyFont="1" applyFill="1" applyBorder="1" applyAlignment="1">
      <alignment vertical="center" wrapText="1"/>
    </xf>
    <xf numFmtId="0" fontId="8" fillId="10" borderId="1" xfId="3" applyFont="1" applyFill="1" applyBorder="1" applyAlignment="1">
      <alignment vertical="center" wrapText="1"/>
    </xf>
    <xf numFmtId="0" fontId="8" fillId="10" borderId="1" xfId="3" applyFont="1" applyFill="1" applyBorder="1" applyAlignment="1">
      <alignment horizontal="center" vertical="center" wrapText="1"/>
    </xf>
    <xf numFmtId="2" fontId="8" fillId="10" borderId="6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4" xfId="3" applyFont="1" applyBorder="1" applyAlignment="1">
      <alignment vertical="center" wrapText="1"/>
    </xf>
    <xf numFmtId="0" fontId="8" fillId="0" borderId="2" xfId="3" applyFont="1" applyBorder="1" applyAlignment="1">
      <alignment vertical="center" wrapText="1"/>
    </xf>
    <xf numFmtId="0" fontId="8" fillId="0" borderId="4" xfId="3" applyFont="1" applyFill="1" applyBorder="1" applyAlignment="1">
      <alignment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18" fillId="7" borderId="1" xfId="3" applyFont="1" applyFill="1" applyBorder="1" applyAlignment="1">
      <alignment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12" borderId="1" xfId="3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wrapText="1"/>
    </xf>
    <xf numFmtId="0" fontId="9" fillId="0" borderId="4" xfId="3" applyFont="1" applyBorder="1" applyAlignment="1">
      <alignment vertical="center" wrapText="1"/>
    </xf>
    <xf numFmtId="0" fontId="5" fillId="0" borderId="5" xfId="3" applyBorder="1" applyAlignment="1">
      <alignment horizontal="center"/>
    </xf>
    <xf numFmtId="0" fontId="5" fillId="0" borderId="5" xfId="3" applyBorder="1"/>
    <xf numFmtId="0" fontId="5" fillId="0" borderId="6" xfId="3" applyBorder="1" applyAlignment="1">
      <alignment horizontal="center"/>
    </xf>
    <xf numFmtId="0" fontId="5" fillId="0" borderId="6" xfId="3" applyBorder="1"/>
    <xf numFmtId="0" fontId="5" fillId="0" borderId="13" xfId="3" applyBorder="1" applyAlignment="1">
      <alignment horizontal="center"/>
    </xf>
    <xf numFmtId="0" fontId="5" fillId="0" borderId="11" xfId="3" applyBorder="1"/>
    <xf numFmtId="0" fontId="5" fillId="0" borderId="10" xfId="3" applyBorder="1" applyAlignment="1">
      <alignment horizontal="center"/>
    </xf>
    <xf numFmtId="0" fontId="5" fillId="0" borderId="12" xfId="3" applyBorder="1"/>
    <xf numFmtId="0" fontId="5" fillId="0" borderId="14" xfId="3" applyBorder="1" applyAlignment="1">
      <alignment horizontal="center"/>
    </xf>
    <xf numFmtId="0" fontId="5" fillId="0" borderId="15" xfId="3" applyBorder="1"/>
    <xf numFmtId="1" fontId="4" fillId="0" borderId="4" xfId="1" applyNumberFormat="1" applyFont="1" applyBorder="1" applyAlignment="1">
      <alignment wrapText="1"/>
    </xf>
    <xf numFmtId="0" fontId="5" fillId="0" borderId="13" xfId="3" applyBorder="1"/>
    <xf numFmtId="0" fontId="9" fillId="0" borderId="10" xfId="3" applyFont="1" applyBorder="1"/>
    <xf numFmtId="0" fontId="5" fillId="0" borderId="14" xfId="3" applyBorder="1"/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21" fillId="9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21" fillId="14" borderId="5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164" fontId="8" fillId="4" borderId="1" xfId="3" applyNumberFormat="1" applyFont="1" applyFill="1" applyBorder="1" applyAlignment="1">
      <alignment horizontal="center" vertical="center" wrapText="1"/>
    </xf>
    <xf numFmtId="0" fontId="8" fillId="14" borderId="1" xfId="3" applyFont="1" applyFill="1" applyBorder="1" applyAlignment="1">
      <alignment vertical="center" wrapText="1"/>
    </xf>
    <xf numFmtId="0" fontId="8" fillId="15" borderId="3" xfId="3" applyFont="1" applyFill="1" applyBorder="1" applyAlignment="1">
      <alignment horizontal="right" vertical="center" wrapText="1"/>
    </xf>
    <xf numFmtId="0" fontId="8" fillId="15" borderId="3" xfId="3" applyFont="1" applyFill="1" applyBorder="1" applyAlignment="1">
      <alignment vertical="center" wrapText="1"/>
    </xf>
    <xf numFmtId="0" fontId="14" fillId="3" borderId="1" xfId="3" applyFont="1" applyFill="1" applyBorder="1" applyAlignment="1">
      <alignment vertical="center" wrapText="1"/>
    </xf>
    <xf numFmtId="0" fontId="8" fillId="5" borderId="6" xfId="3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 indent="3"/>
    </xf>
    <xf numFmtId="0" fontId="8" fillId="0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horizontal="left" vertical="center" wrapText="1" indent="3"/>
    </xf>
    <xf numFmtId="0" fontId="8" fillId="3" borderId="6" xfId="3" applyFont="1" applyFill="1" applyBorder="1" applyAlignment="1">
      <alignment horizontal="left" vertical="center" wrapText="1" indent="3"/>
    </xf>
    <xf numFmtId="0" fontId="4" fillId="0" borderId="1" xfId="3" applyFont="1" applyFill="1" applyBorder="1" applyAlignment="1">
      <alignment horizontal="left" vertical="center" wrapText="1"/>
    </xf>
    <xf numFmtId="0" fontId="18" fillId="0" borderId="1" xfId="3" applyFont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12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13" fillId="9" borderId="1" xfId="3" applyFont="1" applyFill="1" applyBorder="1" applyAlignment="1">
      <alignment horizontal="center" vertical="center" wrapText="1"/>
    </xf>
    <xf numFmtId="164" fontId="12" fillId="0" borderId="13" xfId="3" applyNumberFormat="1" applyFont="1" applyBorder="1" applyAlignment="1">
      <alignment horizontal="center" vertical="center" wrapText="1"/>
    </xf>
    <xf numFmtId="164" fontId="12" fillId="0" borderId="8" xfId="3" applyNumberFormat="1" applyFont="1" applyBorder="1" applyAlignment="1">
      <alignment horizontal="center" vertical="center" wrapText="1"/>
    </xf>
    <xf numFmtId="164" fontId="12" fillId="0" borderId="11" xfId="3" applyNumberFormat="1" applyFont="1" applyBorder="1" applyAlignment="1">
      <alignment horizontal="center" vertical="center" wrapText="1"/>
    </xf>
    <xf numFmtId="164" fontId="12" fillId="0" borderId="10" xfId="3" applyNumberFormat="1" applyFont="1" applyBorder="1" applyAlignment="1">
      <alignment horizontal="center" vertical="center" wrapText="1"/>
    </xf>
    <xf numFmtId="164" fontId="12" fillId="0" borderId="0" xfId="3" applyNumberFormat="1" applyFont="1" applyBorder="1" applyAlignment="1">
      <alignment horizontal="center" vertical="center" wrapText="1"/>
    </xf>
    <xf numFmtId="164" fontId="12" fillId="0" borderId="12" xfId="3" applyNumberFormat="1" applyFont="1" applyBorder="1" applyAlignment="1">
      <alignment horizontal="center" vertical="center" wrapText="1"/>
    </xf>
    <xf numFmtId="164" fontId="12" fillId="0" borderId="14" xfId="3" applyNumberFormat="1" applyFont="1" applyBorder="1" applyAlignment="1">
      <alignment horizontal="center" vertical="center" wrapText="1"/>
    </xf>
    <xf numFmtId="164" fontId="12" fillId="0" borderId="9" xfId="3" applyNumberFormat="1" applyFont="1" applyBorder="1" applyAlignment="1">
      <alignment horizontal="center" vertical="center" wrapText="1"/>
    </xf>
    <xf numFmtId="164" fontId="12" fillId="0" borderId="15" xfId="3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164" fontId="12" fillId="0" borderId="13" xfId="3" applyNumberFormat="1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11" borderId="1" xfId="3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13" fillId="9" borderId="4" xfId="3" applyFont="1" applyFill="1" applyBorder="1" applyAlignment="1">
      <alignment horizontal="center" vertical="center" wrapText="1"/>
    </xf>
    <xf numFmtId="0" fontId="14" fillId="9" borderId="2" xfId="3" applyFont="1" applyFill="1" applyBorder="1" applyAlignment="1">
      <alignment horizontal="center" vertical="center" wrapText="1"/>
    </xf>
    <xf numFmtId="0" fontId="14" fillId="9" borderId="3" xfId="3" applyFont="1" applyFill="1" applyBorder="1" applyAlignment="1">
      <alignment horizontal="center" vertical="center" wrapText="1"/>
    </xf>
    <xf numFmtId="2" fontId="12" fillId="8" borderId="5" xfId="3" applyNumberFormat="1" applyFont="1" applyFill="1" applyBorder="1" applyAlignment="1">
      <alignment horizontal="center" vertical="center" wrapText="1"/>
    </xf>
    <xf numFmtId="2" fontId="12" fillId="8" borderId="7" xfId="3" applyNumberFormat="1" applyFont="1" applyFill="1" applyBorder="1" applyAlignment="1">
      <alignment horizontal="center" vertical="center" wrapText="1"/>
    </xf>
    <xf numFmtId="2" fontId="12" fillId="8" borderId="6" xfId="3" applyNumberFormat="1" applyFont="1" applyFill="1" applyBorder="1" applyAlignment="1">
      <alignment horizontal="center" vertical="center" wrapText="1"/>
    </xf>
    <xf numFmtId="0" fontId="14" fillId="7" borderId="1" xfId="3" applyFont="1" applyFill="1" applyBorder="1" applyAlignment="1">
      <alignment horizontal="center" vertical="center" wrapText="1"/>
    </xf>
    <xf numFmtId="0" fontId="13" fillId="9" borderId="2" xfId="3" applyFont="1" applyFill="1" applyBorder="1" applyAlignment="1">
      <alignment horizontal="center" vertical="center" wrapText="1"/>
    </xf>
    <xf numFmtId="0" fontId="13" fillId="9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8" fillId="0" borderId="4" xfId="3" applyFont="1" applyBorder="1" applyAlignment="1">
      <alignment vertical="center" wrapText="1"/>
    </xf>
    <xf numFmtId="0" fontId="8" fillId="0" borderId="2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0" fontId="8" fillId="0" borderId="14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12" fillId="15" borderId="13" xfId="3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center" vertical="center" wrapText="1"/>
    </xf>
    <xf numFmtId="0" fontId="12" fillId="15" borderId="11" xfId="3" applyFont="1" applyFill="1" applyBorder="1" applyAlignment="1">
      <alignment horizontal="center" vertical="center" wrapText="1"/>
    </xf>
    <xf numFmtId="0" fontId="12" fillId="15" borderId="10" xfId="3" applyFont="1" applyFill="1" applyBorder="1" applyAlignment="1">
      <alignment horizontal="center" vertical="center" wrapText="1"/>
    </xf>
    <xf numFmtId="0" fontId="12" fillId="15" borderId="0" xfId="3" applyFont="1" applyFill="1" applyBorder="1" applyAlignment="1">
      <alignment horizontal="center" vertical="center" wrapText="1"/>
    </xf>
    <xf numFmtId="0" fontId="12" fillId="15" borderId="12" xfId="3" applyFont="1" applyFill="1" applyBorder="1" applyAlignment="1">
      <alignment horizontal="center" vertical="center" wrapText="1"/>
    </xf>
    <xf numFmtId="0" fontId="12" fillId="15" borderId="14" xfId="3" applyFont="1" applyFill="1" applyBorder="1" applyAlignment="1">
      <alignment horizontal="center" vertical="center" wrapText="1"/>
    </xf>
    <xf numFmtId="0" fontId="12" fillId="15" borderId="9" xfId="3" applyFont="1" applyFill="1" applyBorder="1" applyAlignment="1">
      <alignment horizontal="center" vertical="center" wrapText="1"/>
    </xf>
    <xf numFmtId="0" fontId="12" fillId="15" borderId="15" xfId="3" applyFont="1" applyFill="1" applyBorder="1" applyAlignment="1">
      <alignment horizontal="center" vertical="center" wrapText="1"/>
    </xf>
    <xf numFmtId="2" fontId="12" fillId="7" borderId="13" xfId="3" applyNumberFormat="1" applyFont="1" applyFill="1" applyBorder="1" applyAlignment="1">
      <alignment horizontal="center" vertical="center" wrapText="1"/>
    </xf>
    <xf numFmtId="2" fontId="12" fillId="7" borderId="8" xfId="3" applyNumberFormat="1" applyFont="1" applyFill="1" applyBorder="1" applyAlignment="1">
      <alignment horizontal="center" vertical="center" wrapText="1"/>
    </xf>
    <xf numFmtId="2" fontId="12" fillId="7" borderId="11" xfId="3" applyNumberFormat="1" applyFont="1" applyFill="1" applyBorder="1" applyAlignment="1">
      <alignment horizontal="center" vertical="center" wrapText="1"/>
    </xf>
    <xf numFmtId="2" fontId="12" fillId="7" borderId="10" xfId="3" applyNumberFormat="1" applyFont="1" applyFill="1" applyBorder="1" applyAlignment="1">
      <alignment horizontal="center" vertical="center" wrapText="1"/>
    </xf>
    <xf numFmtId="2" fontId="12" fillId="7" borderId="0" xfId="3" applyNumberFormat="1" applyFont="1" applyFill="1" applyBorder="1" applyAlignment="1">
      <alignment horizontal="center" vertical="center" wrapText="1"/>
    </xf>
    <xf numFmtId="2" fontId="12" fillId="7" borderId="12" xfId="3" applyNumberFormat="1" applyFont="1" applyFill="1" applyBorder="1" applyAlignment="1">
      <alignment horizontal="center" vertical="center" wrapText="1"/>
    </xf>
    <xf numFmtId="2" fontId="12" fillId="7" borderId="14" xfId="3" applyNumberFormat="1" applyFont="1" applyFill="1" applyBorder="1" applyAlignment="1">
      <alignment horizontal="center" vertical="center" wrapText="1"/>
    </xf>
    <xf numFmtId="2" fontId="12" fillId="7" borderId="9" xfId="3" applyNumberFormat="1" applyFont="1" applyFill="1" applyBorder="1" applyAlignment="1">
      <alignment horizontal="center" vertical="center" wrapText="1"/>
    </xf>
    <xf numFmtId="2" fontId="12" fillId="7" borderId="15" xfId="3" applyNumberFormat="1" applyFont="1" applyFill="1" applyBorder="1" applyAlignment="1">
      <alignment horizontal="center" vertical="center" wrapText="1"/>
    </xf>
    <xf numFmtId="164" fontId="12" fillId="9" borderId="5" xfId="3" applyNumberFormat="1" applyFont="1" applyFill="1" applyBorder="1" applyAlignment="1">
      <alignment horizontal="center" vertical="center" wrapText="1"/>
    </xf>
    <xf numFmtId="164" fontId="12" fillId="9" borderId="7" xfId="3" applyNumberFormat="1" applyFont="1" applyFill="1" applyBorder="1" applyAlignment="1">
      <alignment horizontal="center" vertical="center" wrapText="1"/>
    </xf>
    <xf numFmtId="164" fontId="12" fillId="9" borderId="6" xfId="3" applyNumberFormat="1" applyFont="1" applyFill="1" applyBorder="1" applyAlignment="1">
      <alignment horizontal="center" vertical="center" wrapText="1"/>
    </xf>
    <xf numFmtId="0" fontId="13" fillId="8" borderId="4" xfId="3" applyFont="1" applyFill="1" applyBorder="1" applyAlignment="1">
      <alignment horizontal="center" vertical="center" wrapText="1"/>
    </xf>
    <xf numFmtId="0" fontId="13" fillId="8" borderId="2" xfId="3" applyFont="1" applyFill="1" applyBorder="1" applyAlignment="1">
      <alignment horizontal="center" vertical="center" wrapText="1"/>
    </xf>
    <xf numFmtId="0" fontId="13" fillId="8" borderId="3" xfId="3" applyFont="1" applyFill="1" applyBorder="1" applyAlignment="1">
      <alignment horizontal="center" vertical="center" wrapText="1"/>
    </xf>
    <xf numFmtId="0" fontId="22" fillId="8" borderId="4" xfId="3" applyFont="1" applyFill="1" applyBorder="1" applyAlignment="1">
      <alignment horizontal="center" vertical="center" wrapText="1"/>
    </xf>
    <xf numFmtId="0" fontId="22" fillId="8" borderId="2" xfId="3" applyFont="1" applyFill="1" applyBorder="1" applyAlignment="1">
      <alignment horizontal="center" vertical="center" wrapText="1"/>
    </xf>
    <xf numFmtId="0" fontId="22" fillId="8" borderId="3" xfId="3" applyFont="1" applyFill="1" applyBorder="1" applyAlignment="1">
      <alignment horizontal="center" vertical="center" wrapText="1"/>
    </xf>
    <xf numFmtId="0" fontId="22" fillId="8" borderId="1" xfId="3" applyFont="1" applyFill="1" applyBorder="1" applyAlignment="1">
      <alignment horizontal="center" vertical="center" wrapText="1"/>
    </xf>
    <xf numFmtId="0" fontId="13" fillId="8" borderId="1" xfId="3" applyFont="1" applyFill="1" applyBorder="1" applyAlignment="1">
      <alignment horizontal="center" vertical="center" wrapText="1"/>
    </xf>
    <xf numFmtId="0" fontId="14" fillId="8" borderId="5" xfId="3" applyFont="1" applyFill="1" applyBorder="1" applyAlignment="1">
      <alignment horizontal="center" vertical="center" wrapText="1"/>
    </xf>
    <xf numFmtId="0" fontId="14" fillId="8" borderId="6" xfId="3" applyFont="1" applyFill="1" applyBorder="1" applyAlignment="1">
      <alignment horizontal="center" vertical="center" wrapText="1"/>
    </xf>
    <xf numFmtId="0" fontId="15" fillId="14" borderId="1" xfId="3" applyFont="1" applyFill="1" applyBorder="1" applyAlignment="1">
      <alignment horizontal="center" vertical="center" wrapText="1"/>
    </xf>
    <xf numFmtId="0" fontId="14" fillId="14" borderId="1" xfId="3" applyFont="1" applyFill="1" applyBorder="1" applyAlignment="1">
      <alignment horizontal="center" vertical="center" wrapText="1"/>
    </xf>
    <xf numFmtId="0" fontId="12" fillId="10" borderId="4" xfId="3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center" vertical="center" wrapText="1"/>
    </xf>
    <xf numFmtId="0" fontId="14" fillId="10" borderId="3" xfId="3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center" vertical="center" wrapText="1"/>
    </xf>
    <xf numFmtId="0" fontId="12" fillId="10" borderId="3" xfId="3" applyFont="1" applyFill="1" applyBorder="1" applyAlignment="1">
      <alignment horizontal="center" vertical="center" wrapText="1"/>
    </xf>
    <xf numFmtId="0" fontId="14" fillId="10" borderId="5" xfId="3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center" vertical="center" wrapText="1"/>
    </xf>
    <xf numFmtId="0" fontId="14" fillId="9" borderId="1" xfId="3" applyFont="1" applyFill="1" applyBorder="1" applyAlignment="1">
      <alignment horizontal="center" vertical="center" wrapText="1"/>
    </xf>
    <xf numFmtId="0" fontId="12" fillId="9" borderId="1" xfId="3" applyFont="1" applyFill="1" applyBorder="1" applyAlignment="1">
      <alignment horizontal="center" vertical="center" wrapText="1"/>
    </xf>
    <xf numFmtId="2" fontId="12" fillId="10" borderId="5" xfId="3" applyNumberFormat="1" applyFont="1" applyFill="1" applyBorder="1" applyAlignment="1">
      <alignment horizontal="center" vertical="center" wrapText="1"/>
    </xf>
    <xf numFmtId="2" fontId="12" fillId="10" borderId="7" xfId="3" applyNumberFormat="1" applyFont="1" applyFill="1" applyBorder="1" applyAlignment="1">
      <alignment horizontal="center" vertical="center" wrapText="1"/>
    </xf>
    <xf numFmtId="2" fontId="12" fillId="10" borderId="6" xfId="3" applyNumberFormat="1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8" fillId="13" borderId="5" xfId="3" applyFont="1" applyFill="1" applyBorder="1" applyAlignment="1">
      <alignment horizontal="center" vertical="center" wrapText="1"/>
    </xf>
    <xf numFmtId="0" fontId="8" fillId="13" borderId="6" xfId="3" applyFont="1" applyFill="1" applyBorder="1" applyAlignment="1">
      <alignment horizontal="center" vertical="center" wrapText="1"/>
    </xf>
    <xf numFmtId="0" fontId="8" fillId="12" borderId="5" xfId="3" applyFont="1" applyFill="1" applyBorder="1" applyAlignment="1">
      <alignment horizontal="center" vertical="top" wrapText="1"/>
    </xf>
    <xf numFmtId="0" fontId="8" fillId="12" borderId="7" xfId="3" applyFont="1" applyFill="1" applyBorder="1" applyAlignment="1">
      <alignment horizontal="center" vertical="top" wrapText="1"/>
    </xf>
    <xf numFmtId="0" fontId="8" fillId="12" borderId="6" xfId="3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0" fontId="18" fillId="0" borderId="3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5" fillId="0" borderId="0" xfId="3" applyFill="1" applyAlignment="1">
      <alignment horizontal="center"/>
    </xf>
    <xf numFmtId="0" fontId="23" fillId="0" borderId="0" xfId="3" applyFont="1" applyAlignment="1">
      <alignment horizont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 indent="3"/>
    </xf>
    <xf numFmtId="0" fontId="8" fillId="3" borderId="5" xfId="3" applyFont="1" applyFill="1" applyBorder="1" applyAlignment="1">
      <alignment horizontal="left" vertical="center" wrapText="1" indent="3"/>
    </xf>
    <xf numFmtId="0" fontId="8" fillId="3" borderId="6" xfId="3" applyFont="1" applyFill="1" applyBorder="1" applyAlignment="1">
      <alignment horizontal="left" vertical="center" wrapText="1" indent="3"/>
    </xf>
    <xf numFmtId="0" fontId="13" fillId="6" borderId="4" xfId="3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0" fontId="14" fillId="6" borderId="3" xfId="3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center" vertical="center" wrapText="1"/>
    </xf>
    <xf numFmtId="164" fontId="12" fillId="0" borderId="8" xfId="3" applyNumberFormat="1" applyFont="1" applyFill="1" applyBorder="1" applyAlignment="1">
      <alignment horizontal="center" vertical="center" wrapText="1"/>
    </xf>
    <xf numFmtId="164" fontId="12" fillId="0" borderId="11" xfId="3" applyNumberFormat="1" applyFont="1" applyFill="1" applyBorder="1" applyAlignment="1">
      <alignment horizontal="center" vertical="center" wrapText="1"/>
    </xf>
    <xf numFmtId="164" fontId="12" fillId="0" borderId="10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 applyFill="1" applyBorder="1" applyAlignment="1">
      <alignment horizontal="center" vertical="center" wrapText="1"/>
    </xf>
    <xf numFmtId="164" fontId="12" fillId="0" borderId="12" xfId="3" applyNumberFormat="1" applyFont="1" applyFill="1" applyBorder="1" applyAlignment="1">
      <alignment horizontal="center" vertical="center" wrapText="1"/>
    </xf>
    <xf numFmtId="164" fontId="12" fillId="0" borderId="14" xfId="3" applyNumberFormat="1" applyFont="1" applyFill="1" applyBorder="1" applyAlignment="1">
      <alignment horizontal="center" vertical="center" wrapText="1"/>
    </xf>
    <xf numFmtId="164" fontId="12" fillId="0" borderId="9" xfId="3" applyNumberFormat="1" applyFont="1" applyFill="1" applyBorder="1" applyAlignment="1">
      <alignment horizontal="center" vertical="center" wrapText="1"/>
    </xf>
    <xf numFmtId="164" fontId="12" fillId="0" borderId="15" xfId="3" applyNumberFormat="1" applyFont="1" applyFill="1" applyBorder="1" applyAlignment="1">
      <alignment horizontal="center" vertical="center" wrapText="1"/>
    </xf>
    <xf numFmtId="164" fontId="12" fillId="6" borderId="5" xfId="3" applyNumberFormat="1" applyFont="1" applyFill="1" applyBorder="1" applyAlignment="1">
      <alignment horizontal="center" vertical="center" wrapText="1"/>
    </xf>
    <xf numFmtId="164" fontId="12" fillId="6" borderId="7" xfId="3" applyNumberFormat="1" applyFont="1" applyFill="1" applyBorder="1" applyAlignment="1">
      <alignment horizontal="center" vertical="center" wrapText="1"/>
    </xf>
    <xf numFmtId="164" fontId="12" fillId="6" borderId="6" xfId="3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164" fontId="12" fillId="14" borderId="13" xfId="3" applyNumberFormat="1" applyFont="1" applyFill="1" applyBorder="1" applyAlignment="1">
      <alignment horizontal="center" vertical="center" wrapText="1"/>
    </xf>
    <xf numFmtId="164" fontId="12" fillId="14" borderId="8" xfId="3" applyNumberFormat="1" applyFont="1" applyFill="1" applyBorder="1" applyAlignment="1">
      <alignment horizontal="center" vertical="center" wrapText="1"/>
    </xf>
    <xf numFmtId="164" fontId="12" fillId="14" borderId="11" xfId="3" applyNumberFormat="1" applyFont="1" applyFill="1" applyBorder="1" applyAlignment="1">
      <alignment horizontal="center" vertical="center" wrapText="1"/>
    </xf>
    <xf numFmtId="164" fontId="12" fillId="14" borderId="10" xfId="3" applyNumberFormat="1" applyFont="1" applyFill="1" applyBorder="1" applyAlignment="1">
      <alignment horizontal="center" vertical="center" wrapText="1"/>
    </xf>
    <xf numFmtId="164" fontId="12" fillId="14" borderId="0" xfId="3" applyNumberFormat="1" applyFont="1" applyFill="1" applyBorder="1" applyAlignment="1">
      <alignment horizontal="center" vertical="center" wrapText="1"/>
    </xf>
    <xf numFmtId="164" fontId="12" fillId="14" borderId="12" xfId="3" applyNumberFormat="1" applyFont="1" applyFill="1" applyBorder="1" applyAlignment="1">
      <alignment horizontal="center" vertical="center" wrapText="1"/>
    </xf>
    <xf numFmtId="164" fontId="12" fillId="14" borderId="14" xfId="3" applyNumberFormat="1" applyFont="1" applyFill="1" applyBorder="1" applyAlignment="1">
      <alignment horizontal="center" vertical="center" wrapText="1"/>
    </xf>
    <xf numFmtId="164" fontId="12" fillId="14" borderId="9" xfId="3" applyNumberFormat="1" applyFont="1" applyFill="1" applyBorder="1" applyAlignment="1">
      <alignment horizontal="center" vertical="center" wrapText="1"/>
    </xf>
    <xf numFmtId="164" fontId="12" fillId="14" borderId="15" xfId="3" applyNumberFormat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8" fillId="0" borderId="5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10" fillId="0" borderId="13" xfId="3" applyFont="1" applyBorder="1" applyAlignment="1">
      <alignment vertical="center" wrapText="1"/>
    </xf>
    <xf numFmtId="0" fontId="10" fillId="0" borderId="10" xfId="3" applyFont="1" applyBorder="1" applyAlignment="1">
      <alignment vertical="center" wrapText="1"/>
    </xf>
    <xf numFmtId="0" fontId="10" fillId="0" borderId="14" xfId="3" applyFont="1" applyBorder="1" applyAlignment="1">
      <alignment vertical="center" wrapText="1"/>
    </xf>
    <xf numFmtId="0" fontId="7" fillId="0" borderId="0" xfId="3" applyFont="1" applyAlignment="1">
      <alignment horizontal="center"/>
    </xf>
    <xf numFmtId="0" fontId="8" fillId="0" borderId="6" xfId="3" applyFont="1" applyBorder="1" applyAlignment="1">
      <alignment horizontal="center" vertical="center" wrapText="1"/>
    </xf>
    <xf numFmtId="0" fontId="9" fillId="0" borderId="4" xfId="3" applyFont="1" applyBorder="1" applyAlignment="1">
      <alignment vertical="center" wrapText="1"/>
    </xf>
    <xf numFmtId="0" fontId="29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" fontId="3" fillId="0" borderId="0" xfId="1" applyNumberFormat="1" applyFont="1" applyFill="1" applyBorder="1" applyAlignment="1">
      <alignment horizontal="center"/>
    </xf>
    <xf numFmtId="0" fontId="28" fillId="0" borderId="0" xfId="1" applyFont="1" applyAlignment="1">
      <alignment horizontal="center" wrapText="1"/>
    </xf>
    <xf numFmtId="164" fontId="20" fillId="12" borderId="1" xfId="3" applyNumberFormat="1" applyFont="1" applyFill="1" applyBorder="1" applyAlignment="1">
      <alignment horizontal="center" vertical="center" wrapText="1"/>
    </xf>
    <xf numFmtId="0" fontId="31" fillId="0" borderId="0" xfId="3" applyFont="1" applyFill="1"/>
    <xf numFmtId="0" fontId="32" fillId="0" borderId="0" xfId="3" applyFont="1" applyFill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colors>
    <mruColors>
      <color rgb="FF99FFCC"/>
      <color rgb="FF66CCFF"/>
      <color rgb="FFFF9999"/>
      <color rgb="FFBFC937"/>
      <color rgb="FF88CDFC"/>
      <color rgb="FFFF8F92"/>
      <color rgb="FFEE6464"/>
      <color rgb="FFFB979E"/>
      <color rgb="FFEF5F5F"/>
      <color rgb="FFFB9D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U35"/>
  <sheetViews>
    <sheetView tabSelected="1" view="pageBreakPreview" zoomScale="40" zoomScaleNormal="70" zoomScaleSheetLayoutView="40" workbookViewId="0">
      <pane xSplit="1" ySplit="6" topLeftCell="B7" activePane="bottomRight" state="frozen"/>
      <selection activeCell="D26" sqref="D26"/>
      <selection pane="topRight" activeCell="D26" sqref="D26"/>
      <selection pane="bottomLeft" activeCell="D26" sqref="D26"/>
      <selection pane="bottomRight" activeCell="AE45" sqref="AE45"/>
    </sheetView>
  </sheetViews>
  <sheetFormatPr defaultColWidth="9.140625" defaultRowHeight="15.75" x14ac:dyDescent="0.25"/>
  <cols>
    <col min="1" max="1" width="39.42578125" style="15" customWidth="1"/>
    <col min="2" max="2" width="20.140625" style="15" customWidth="1"/>
    <col min="3" max="3" width="13.7109375" style="58" customWidth="1"/>
    <col min="4" max="4" width="7.85546875" style="15" customWidth="1"/>
    <col min="5" max="5" width="7" style="15" customWidth="1"/>
    <col min="6" max="6" width="7.28515625" style="15" customWidth="1"/>
    <col min="7" max="7" width="7" style="15" customWidth="1"/>
    <col min="8" max="8" width="17.140625" style="15" customWidth="1"/>
    <col min="9" max="9" width="7.85546875" style="15" customWidth="1"/>
    <col min="10" max="10" width="7.5703125" style="15" customWidth="1"/>
    <col min="11" max="11" width="7.28515625" style="15" customWidth="1"/>
    <col min="12" max="12" width="7.42578125" style="15" customWidth="1"/>
    <col min="13" max="13" width="11.28515625" style="15" customWidth="1"/>
    <col min="14" max="14" width="7.85546875" style="15" customWidth="1"/>
    <col min="15" max="15" width="7" style="15" customWidth="1"/>
    <col min="16" max="16" width="6.85546875" style="15" customWidth="1"/>
    <col min="17" max="17" width="6.28515625" style="15" customWidth="1"/>
    <col min="18" max="18" width="17.42578125" style="15" customWidth="1"/>
    <col min="19" max="19" width="8.140625" style="15" customWidth="1"/>
    <col min="20" max="21" width="7.140625" style="15" customWidth="1"/>
    <col min="22" max="22" width="7.28515625" style="15" customWidth="1"/>
    <col min="23" max="23" width="16.42578125" style="15" customWidth="1"/>
    <col min="24" max="24" width="13.42578125" style="15" customWidth="1"/>
    <col min="25" max="26" width="8.5703125" style="15" customWidth="1"/>
    <col min="27" max="27" width="8" style="15" customWidth="1"/>
    <col min="28" max="28" width="7.7109375" style="15" customWidth="1"/>
    <col min="29" max="29" width="9" style="15" customWidth="1"/>
    <col min="30" max="30" width="12.5703125" style="15" customWidth="1"/>
    <col min="31" max="31" width="17.85546875" style="15" customWidth="1"/>
    <col min="32" max="32" width="10.7109375" style="15" customWidth="1"/>
    <col min="33" max="33" width="8.42578125" style="15" customWidth="1"/>
    <col min="34" max="34" width="7.7109375" style="15" customWidth="1"/>
    <col min="35" max="35" width="7.42578125" style="15" customWidth="1"/>
    <col min="36" max="36" width="9.140625" style="15" customWidth="1"/>
    <col min="37" max="37" width="12.5703125" style="15" customWidth="1"/>
    <col min="38" max="38" width="9.7109375" style="15" customWidth="1"/>
    <col min="39" max="40" width="8" style="15" customWidth="1"/>
    <col min="41" max="41" width="7.42578125" style="15" customWidth="1"/>
    <col min="42" max="42" width="13.7109375" style="27" customWidth="1"/>
    <col min="43" max="43" width="15.85546875" style="131" customWidth="1"/>
    <col min="44" max="44" width="8.5703125" style="15" customWidth="1"/>
    <col min="45" max="47" width="7.7109375" style="15" customWidth="1"/>
    <col min="48" max="48" width="11.28515625" style="15" customWidth="1"/>
    <col min="49" max="49" width="9" style="15" customWidth="1"/>
    <col min="50" max="50" width="8.5703125" style="15" customWidth="1"/>
    <col min="51" max="51" width="8.7109375" style="15" customWidth="1"/>
    <col min="52" max="52" width="7.5703125" style="15" customWidth="1"/>
    <col min="53" max="53" width="11.7109375" style="15" customWidth="1"/>
    <col min="54" max="54" width="8.7109375" style="15" customWidth="1"/>
    <col min="55" max="55" width="7" style="15" customWidth="1"/>
    <col min="56" max="56" width="7.85546875" style="15" customWidth="1"/>
    <col min="57" max="57" width="6.85546875" style="15" customWidth="1"/>
    <col min="58" max="58" width="11.42578125" style="15" customWidth="1"/>
    <col min="59" max="59" width="9.140625" style="15" customWidth="1"/>
    <col min="60" max="60" width="6.42578125" style="15" customWidth="1"/>
    <col min="61" max="61" width="7.85546875" style="15" customWidth="1"/>
    <col min="62" max="62" width="6.42578125" style="15" customWidth="1"/>
    <col min="63" max="63" width="11.28515625" style="15" customWidth="1"/>
    <col min="64" max="64" width="8.7109375" style="15" customWidth="1"/>
    <col min="65" max="67" width="7.85546875" style="15" customWidth="1"/>
    <col min="68" max="68" width="12" style="15" customWidth="1"/>
    <col min="69" max="69" width="9" style="15" customWidth="1"/>
    <col min="70" max="72" width="8.140625" style="15" customWidth="1"/>
    <col min="73" max="73" width="14" style="15" customWidth="1"/>
    <col min="74" max="74" width="9.140625" style="15" customWidth="1"/>
    <col min="75" max="76" width="7.140625" style="15" customWidth="1"/>
    <col min="77" max="77" width="7.5703125" style="15" customWidth="1"/>
    <col min="78" max="78" width="12.7109375" style="15" customWidth="1"/>
    <col min="79" max="79" width="9.140625" style="15" customWidth="1"/>
    <col min="80" max="80" width="7.7109375" style="15" customWidth="1"/>
    <col min="81" max="81" width="7.5703125" style="15" customWidth="1"/>
    <col min="82" max="82" width="8.140625" style="15" customWidth="1"/>
    <col min="83" max="83" width="11.7109375" style="15" customWidth="1"/>
    <col min="84" max="84" width="9.5703125" style="15" customWidth="1"/>
    <col min="85" max="87" width="8.140625" style="15" customWidth="1"/>
    <col min="88" max="88" width="11.42578125" style="15" customWidth="1"/>
    <col min="89" max="89" width="9.42578125" style="15" customWidth="1"/>
    <col min="90" max="92" width="8.140625" style="15" customWidth="1"/>
    <col min="93" max="93" width="11.140625" style="15" customWidth="1"/>
    <col min="94" max="94" width="9" style="15" customWidth="1"/>
    <col min="95" max="97" width="8.140625" style="15" customWidth="1"/>
    <col min="98" max="98" width="11.5703125" style="15" customWidth="1"/>
    <col min="99" max="99" width="9.140625" style="15" customWidth="1"/>
    <col min="100" max="102" width="8.140625" style="15" customWidth="1"/>
    <col min="103" max="103" width="11" style="15" customWidth="1"/>
    <col min="104" max="104" width="16" style="15" customWidth="1"/>
    <col min="105" max="105" width="8.7109375" style="15" customWidth="1"/>
    <col min="106" max="107" width="8.140625" style="15" customWidth="1"/>
    <col min="108" max="108" width="7.7109375" style="15" customWidth="1"/>
    <col min="109" max="109" width="11.7109375" style="15" customWidth="1"/>
    <col min="110" max="111" width="8.7109375" style="15" customWidth="1"/>
    <col min="112" max="112" width="7.42578125" style="15" customWidth="1"/>
    <col min="113" max="113" width="8.140625" style="15" customWidth="1"/>
    <col min="114" max="114" width="11.85546875" style="15" customWidth="1"/>
    <col min="115" max="115" width="8.5703125" style="15" customWidth="1"/>
    <col min="116" max="116" width="7.42578125" style="15" customWidth="1"/>
    <col min="117" max="117" width="7.28515625" style="15" customWidth="1"/>
    <col min="118" max="118" width="7.140625" style="15" customWidth="1"/>
    <col min="119" max="119" width="11.5703125" style="15" customWidth="1"/>
    <col min="120" max="120" width="11.85546875" style="15" customWidth="1"/>
    <col min="121" max="121" width="8.5703125" style="15" customWidth="1"/>
    <col min="122" max="124" width="7.140625" style="15" customWidth="1"/>
    <col min="125" max="125" width="12.42578125" style="15" customWidth="1"/>
    <col min="126" max="16384" width="9.140625" style="15"/>
  </cols>
  <sheetData>
    <row r="2" spans="1:125" x14ac:dyDescent="0.25">
      <c r="G2" s="355"/>
      <c r="H2" s="355"/>
      <c r="I2" s="355"/>
      <c r="J2" s="355"/>
      <c r="T2" s="356" t="s">
        <v>127</v>
      </c>
      <c r="U2" s="356"/>
      <c r="V2" s="356"/>
      <c r="W2" s="356"/>
      <c r="X2" s="356"/>
    </row>
    <row r="3" spans="1:125" ht="18.75" x14ac:dyDescent="0.3">
      <c r="A3" s="26" t="s">
        <v>186</v>
      </c>
      <c r="B3" s="26"/>
      <c r="AG3" s="28"/>
      <c r="AT3" s="28"/>
      <c r="AU3" s="28"/>
      <c r="AV3" s="28"/>
      <c r="AW3" s="28"/>
      <c r="AX3" s="28"/>
      <c r="AY3" s="28"/>
      <c r="AZ3" s="28"/>
      <c r="BA3" s="28"/>
      <c r="BB3" s="407"/>
      <c r="BC3" s="28"/>
      <c r="BD3" s="28"/>
      <c r="BE3" s="28"/>
      <c r="BF3" s="28"/>
      <c r="BG3" s="28"/>
      <c r="BH3" s="408"/>
      <c r="BI3" s="28"/>
      <c r="BJ3" s="28"/>
      <c r="BK3" s="28"/>
      <c r="BL3" s="28"/>
      <c r="BM3" s="28"/>
      <c r="BN3" s="28"/>
      <c r="BO3" s="28"/>
      <c r="BP3" s="28"/>
      <c r="BQ3" s="28"/>
      <c r="BR3" s="407"/>
      <c r="BS3" s="28"/>
      <c r="BT3" s="407"/>
      <c r="BU3" s="407"/>
      <c r="BV3" s="28"/>
      <c r="BW3" s="28"/>
      <c r="BX3" s="28"/>
      <c r="BY3" s="28"/>
      <c r="BZ3" s="28"/>
      <c r="CA3" s="28"/>
      <c r="CB3" s="407"/>
      <c r="CC3" s="28"/>
      <c r="CD3" s="407"/>
      <c r="CE3" s="407"/>
      <c r="CF3" s="28"/>
      <c r="CG3" s="407"/>
      <c r="CH3" s="28"/>
      <c r="CI3" s="407"/>
      <c r="CJ3" s="407"/>
      <c r="CK3" s="28"/>
      <c r="CL3" s="407"/>
      <c r="CM3" s="28"/>
      <c r="CN3" s="407"/>
      <c r="CO3" s="407"/>
      <c r="CP3" s="28"/>
      <c r="CQ3" s="407"/>
      <c r="CR3" s="28"/>
      <c r="CS3" s="407"/>
      <c r="CT3" s="407"/>
      <c r="CU3" s="28"/>
      <c r="CV3" s="407"/>
      <c r="CW3" s="28"/>
      <c r="CX3" s="407"/>
      <c r="CY3" s="407"/>
      <c r="CZ3" s="407"/>
      <c r="DA3" s="28"/>
      <c r="DB3" s="28"/>
      <c r="DC3" s="407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</row>
    <row r="4" spans="1:125" ht="11.25" customHeight="1" x14ac:dyDescent="0.25">
      <c r="A4" s="29"/>
      <c r="B4" s="29"/>
      <c r="BC4" s="18"/>
      <c r="BH4" s="18"/>
      <c r="BM4" s="18"/>
      <c r="BR4" s="18"/>
      <c r="BW4" s="18"/>
      <c r="CB4" s="18"/>
      <c r="CG4" s="18"/>
      <c r="CL4" s="18"/>
      <c r="CQ4" s="18"/>
      <c r="CV4" s="18"/>
      <c r="CZ4" s="18"/>
      <c r="DG4" s="18"/>
      <c r="DK4" s="18"/>
      <c r="DQ4" s="28"/>
      <c r="DR4" s="28"/>
      <c r="DS4" s="28"/>
      <c r="DT4" s="28"/>
      <c r="DU4" s="28"/>
    </row>
    <row r="5" spans="1:125" ht="38.25" customHeight="1" x14ac:dyDescent="0.25">
      <c r="A5" s="30" t="s">
        <v>83</v>
      </c>
      <c r="B5" s="30"/>
      <c r="C5" s="59" t="s">
        <v>84</v>
      </c>
      <c r="D5" s="316" t="s">
        <v>85</v>
      </c>
      <c r="E5" s="317"/>
      <c r="F5" s="317"/>
      <c r="G5" s="317"/>
      <c r="H5" s="318"/>
      <c r="I5" s="319" t="s">
        <v>86</v>
      </c>
      <c r="J5" s="320"/>
      <c r="K5" s="320"/>
      <c r="L5" s="320"/>
      <c r="M5" s="321"/>
      <c r="N5" s="322" t="s">
        <v>87</v>
      </c>
      <c r="O5" s="322"/>
      <c r="P5" s="322"/>
      <c r="Q5" s="322"/>
      <c r="R5" s="322"/>
      <c r="S5" s="323" t="s">
        <v>88</v>
      </c>
      <c r="T5" s="323"/>
      <c r="U5" s="323"/>
      <c r="V5" s="323"/>
      <c r="W5" s="323"/>
      <c r="X5" s="324" t="s">
        <v>89</v>
      </c>
      <c r="Y5" s="340" t="s">
        <v>90</v>
      </c>
      <c r="Z5" s="341"/>
      <c r="AA5" s="341"/>
      <c r="AB5" s="341"/>
      <c r="AC5" s="341"/>
      <c r="AD5" s="341"/>
      <c r="AE5" s="155"/>
      <c r="AF5" s="362" t="s">
        <v>168</v>
      </c>
      <c r="AG5" s="363"/>
      <c r="AH5" s="363"/>
      <c r="AI5" s="363"/>
      <c r="AJ5" s="364"/>
      <c r="AK5" s="365" t="s">
        <v>169</v>
      </c>
      <c r="AL5" s="279" t="s">
        <v>91</v>
      </c>
      <c r="AM5" s="279"/>
      <c r="AN5" s="279"/>
      <c r="AO5" s="279"/>
      <c r="AP5" s="279"/>
      <c r="AQ5" s="135"/>
      <c r="AR5" s="273" t="s">
        <v>194</v>
      </c>
      <c r="AS5" s="280"/>
      <c r="AT5" s="280"/>
      <c r="AU5" s="280"/>
      <c r="AV5" s="281"/>
      <c r="AW5" s="272" t="s">
        <v>210</v>
      </c>
      <c r="AX5" s="272"/>
      <c r="AY5" s="272"/>
      <c r="AZ5" s="272"/>
      <c r="BA5" s="272"/>
      <c r="BB5" s="273" t="s">
        <v>160</v>
      </c>
      <c r="BC5" s="274"/>
      <c r="BD5" s="274"/>
      <c r="BE5" s="274"/>
      <c r="BF5" s="275"/>
      <c r="BG5" s="232" t="s">
        <v>177</v>
      </c>
      <c r="BH5" s="335"/>
      <c r="BI5" s="335"/>
      <c r="BJ5" s="335"/>
      <c r="BK5" s="335"/>
      <c r="BL5" s="336" t="s">
        <v>188</v>
      </c>
      <c r="BM5" s="335"/>
      <c r="BN5" s="335"/>
      <c r="BO5" s="335"/>
      <c r="BP5" s="335"/>
      <c r="BQ5" s="273" t="s">
        <v>193</v>
      </c>
      <c r="BR5" s="274"/>
      <c r="BS5" s="274"/>
      <c r="BT5" s="274"/>
      <c r="BU5" s="275"/>
      <c r="BV5" s="232" t="s">
        <v>195</v>
      </c>
      <c r="BW5" s="232"/>
      <c r="BX5" s="232"/>
      <c r="BY5" s="232"/>
      <c r="BZ5" s="232"/>
      <c r="CA5" s="273" t="s">
        <v>190</v>
      </c>
      <c r="CB5" s="274"/>
      <c r="CC5" s="274"/>
      <c r="CD5" s="274"/>
      <c r="CE5" s="275"/>
      <c r="CF5" s="273" t="s">
        <v>189</v>
      </c>
      <c r="CG5" s="274"/>
      <c r="CH5" s="274"/>
      <c r="CI5" s="274"/>
      <c r="CJ5" s="275"/>
      <c r="CK5" s="273" t="s">
        <v>187</v>
      </c>
      <c r="CL5" s="274"/>
      <c r="CM5" s="274"/>
      <c r="CN5" s="274"/>
      <c r="CO5" s="275"/>
      <c r="CP5" s="273" t="s">
        <v>191</v>
      </c>
      <c r="CQ5" s="280"/>
      <c r="CR5" s="280"/>
      <c r="CS5" s="280"/>
      <c r="CT5" s="281"/>
      <c r="CU5" s="273" t="s">
        <v>192</v>
      </c>
      <c r="CV5" s="280"/>
      <c r="CW5" s="280"/>
      <c r="CX5" s="280"/>
      <c r="CY5" s="281"/>
      <c r="CZ5" s="186" t="s">
        <v>92</v>
      </c>
      <c r="DA5" s="198"/>
      <c r="DB5" s="326" t="s">
        <v>93</v>
      </c>
      <c r="DC5" s="327"/>
      <c r="DD5" s="327"/>
      <c r="DE5" s="327"/>
      <c r="DF5" s="328" t="s">
        <v>82</v>
      </c>
      <c r="DG5" s="329"/>
      <c r="DH5" s="329"/>
      <c r="DI5" s="329"/>
      <c r="DJ5" s="330"/>
      <c r="DK5" s="328" t="s">
        <v>161</v>
      </c>
      <c r="DL5" s="331"/>
      <c r="DM5" s="331"/>
      <c r="DN5" s="331"/>
      <c r="DO5" s="332"/>
      <c r="DP5" s="333" t="s">
        <v>82</v>
      </c>
      <c r="DQ5" s="271" t="s">
        <v>167</v>
      </c>
      <c r="DR5" s="271"/>
      <c r="DS5" s="271"/>
      <c r="DT5" s="271"/>
      <c r="DU5" s="271"/>
    </row>
    <row r="6" spans="1:125" ht="91.5" customHeight="1" x14ac:dyDescent="0.25">
      <c r="A6" s="31" t="s">
        <v>94</v>
      </c>
      <c r="B6" s="31"/>
      <c r="C6" s="59"/>
      <c r="D6" s="32" t="s">
        <v>95</v>
      </c>
      <c r="E6" s="33"/>
      <c r="F6" s="33"/>
      <c r="G6" s="33"/>
      <c r="H6" s="33" t="s">
        <v>96</v>
      </c>
      <c r="I6" s="32" t="s">
        <v>95</v>
      </c>
      <c r="J6" s="33"/>
      <c r="K6" s="33"/>
      <c r="L6" s="33"/>
      <c r="M6" s="33" t="s">
        <v>96</v>
      </c>
      <c r="N6" s="32" t="s">
        <v>95</v>
      </c>
      <c r="O6" s="33"/>
      <c r="P6" s="33"/>
      <c r="Q6" s="33"/>
      <c r="R6" s="33" t="s">
        <v>96</v>
      </c>
      <c r="S6" s="32" t="s">
        <v>95</v>
      </c>
      <c r="T6" s="33"/>
      <c r="U6" s="33"/>
      <c r="V6" s="33"/>
      <c r="W6" s="33" t="s">
        <v>96</v>
      </c>
      <c r="X6" s="325"/>
      <c r="Y6" s="36" t="s">
        <v>95</v>
      </c>
      <c r="Z6" s="33"/>
      <c r="AA6" s="33"/>
      <c r="AB6" s="33"/>
      <c r="AC6" s="33"/>
      <c r="AD6" s="33" t="s">
        <v>96</v>
      </c>
      <c r="AE6" s="160"/>
      <c r="AF6" s="32" t="s">
        <v>95</v>
      </c>
      <c r="AG6" s="33"/>
      <c r="AH6" s="33"/>
      <c r="AI6" s="33"/>
      <c r="AJ6" s="33" t="s">
        <v>96</v>
      </c>
      <c r="AK6" s="366"/>
      <c r="AL6" s="36" t="s">
        <v>95</v>
      </c>
      <c r="AM6" s="34"/>
      <c r="AN6" s="34"/>
      <c r="AO6" s="35"/>
      <c r="AP6" s="34" t="s">
        <v>96</v>
      </c>
      <c r="AQ6" s="127"/>
      <c r="AR6" s="36" t="s">
        <v>95</v>
      </c>
      <c r="AS6" s="34"/>
      <c r="AT6" s="34"/>
      <c r="AU6" s="34"/>
      <c r="AV6" s="34" t="s">
        <v>96</v>
      </c>
      <c r="AW6" s="36" t="s">
        <v>95</v>
      </c>
      <c r="AX6" s="90"/>
      <c r="AY6" s="90"/>
      <c r="AZ6" s="90"/>
      <c r="BA6" s="90" t="s">
        <v>96</v>
      </c>
      <c r="BB6" s="32" t="s">
        <v>95</v>
      </c>
      <c r="BC6" s="33"/>
      <c r="BD6" s="33"/>
      <c r="BE6" s="33"/>
      <c r="BF6" s="33" t="s">
        <v>96</v>
      </c>
      <c r="BG6" s="32" t="s">
        <v>95</v>
      </c>
      <c r="BH6" s="33"/>
      <c r="BI6" s="33"/>
      <c r="BJ6" s="33"/>
      <c r="BK6" s="33" t="s">
        <v>96</v>
      </c>
      <c r="BL6" s="32" t="s">
        <v>95</v>
      </c>
      <c r="BM6" s="33"/>
      <c r="BN6" s="33"/>
      <c r="BO6" s="33"/>
      <c r="BP6" s="33" t="s">
        <v>96</v>
      </c>
      <c r="BQ6" s="32" t="s">
        <v>95</v>
      </c>
      <c r="BR6" s="33"/>
      <c r="BS6" s="33"/>
      <c r="BT6" s="33"/>
      <c r="BU6" s="33" t="s">
        <v>96</v>
      </c>
      <c r="BV6" s="36" t="s">
        <v>95</v>
      </c>
      <c r="BW6" s="33"/>
      <c r="BX6" s="33"/>
      <c r="BY6" s="33"/>
      <c r="BZ6" s="33" t="s">
        <v>96</v>
      </c>
      <c r="CA6" s="32" t="s">
        <v>95</v>
      </c>
      <c r="CB6" s="33"/>
      <c r="CC6" s="33"/>
      <c r="CD6" s="33"/>
      <c r="CE6" s="33" t="s">
        <v>96</v>
      </c>
      <c r="CF6" s="32" t="s">
        <v>95</v>
      </c>
      <c r="CG6" s="33"/>
      <c r="CH6" s="33"/>
      <c r="CI6" s="33"/>
      <c r="CJ6" s="33" t="s">
        <v>96</v>
      </c>
      <c r="CK6" s="32" t="s">
        <v>95</v>
      </c>
      <c r="CL6" s="33"/>
      <c r="CM6" s="33"/>
      <c r="CN6" s="33"/>
      <c r="CO6" s="33" t="s">
        <v>96</v>
      </c>
      <c r="CP6" s="32" t="s">
        <v>95</v>
      </c>
      <c r="CQ6" s="33"/>
      <c r="CR6" s="33"/>
      <c r="CS6" s="33"/>
      <c r="CT6" s="33" t="s">
        <v>96</v>
      </c>
      <c r="CU6" s="32" t="s">
        <v>95</v>
      </c>
      <c r="CV6" s="33"/>
      <c r="CW6" s="33"/>
      <c r="CX6" s="33"/>
      <c r="CY6" s="33" t="s">
        <v>96</v>
      </c>
      <c r="CZ6" s="33"/>
      <c r="DA6" s="32" t="s">
        <v>95</v>
      </c>
      <c r="DB6" s="33"/>
      <c r="DC6" s="33"/>
      <c r="DD6" s="183"/>
      <c r="DE6" s="34" t="s">
        <v>96</v>
      </c>
      <c r="DF6" s="32" t="s">
        <v>95</v>
      </c>
      <c r="DG6" s="33"/>
      <c r="DH6" s="33"/>
      <c r="DI6" s="33"/>
      <c r="DJ6" s="34" t="s">
        <v>96</v>
      </c>
      <c r="DK6" s="32" t="s">
        <v>95</v>
      </c>
      <c r="DL6" s="33"/>
      <c r="DM6" s="33"/>
      <c r="DN6" s="33"/>
      <c r="DO6" s="34" t="s">
        <v>96</v>
      </c>
      <c r="DP6" s="334"/>
      <c r="DQ6" s="36" t="s">
        <v>95</v>
      </c>
      <c r="DR6" s="34"/>
      <c r="DS6" s="34"/>
      <c r="DT6" s="34"/>
      <c r="DU6" s="34" t="s">
        <v>96</v>
      </c>
    </row>
    <row r="7" spans="1:125" ht="45" customHeight="1" x14ac:dyDescent="0.25">
      <c r="A7" s="70" t="s">
        <v>152</v>
      </c>
      <c r="B7" s="219"/>
      <c r="C7" s="60">
        <f>X7+AK7+AL7+CZ7+DA7+DP7+DQ7</f>
        <v>25051.87</v>
      </c>
      <c r="D7" s="233">
        <f>D12+D14+D16+D18</f>
        <v>1442.5</v>
      </c>
      <c r="E7" s="234"/>
      <c r="F7" s="234"/>
      <c r="G7" s="234"/>
      <c r="H7" s="235"/>
      <c r="I7" s="262">
        <f>I12+I14+I16+I18</f>
        <v>793.4</v>
      </c>
      <c r="J7" s="263"/>
      <c r="K7" s="263"/>
      <c r="L7" s="263"/>
      <c r="M7" s="264"/>
      <c r="N7" s="233">
        <f>N12+N14+N16+N18</f>
        <v>869</v>
      </c>
      <c r="O7" s="234"/>
      <c r="P7" s="234"/>
      <c r="Q7" s="234"/>
      <c r="R7" s="235"/>
      <c r="S7" s="262">
        <f>S12+S14+S17+S18</f>
        <v>487.8</v>
      </c>
      <c r="T7" s="263"/>
      <c r="U7" s="263"/>
      <c r="V7" s="263"/>
      <c r="W7" s="264"/>
      <c r="X7" s="276">
        <f>D7+I7+N7+S7</f>
        <v>3592.7000000000003</v>
      </c>
      <c r="Y7" s="288">
        <f>Y19</f>
        <v>9673</v>
      </c>
      <c r="Z7" s="253"/>
      <c r="AA7" s="253"/>
      <c r="AB7" s="253"/>
      <c r="AC7" s="253"/>
      <c r="AD7" s="253"/>
      <c r="AE7" s="254"/>
      <c r="AF7" s="252">
        <f>AF12+AF14+AF18+AF16</f>
        <v>200</v>
      </c>
      <c r="AG7" s="367"/>
      <c r="AH7" s="367"/>
      <c r="AI7" s="367"/>
      <c r="AJ7" s="368"/>
      <c r="AK7" s="375">
        <f>Y7+AF7</f>
        <v>9873</v>
      </c>
      <c r="AL7" s="304">
        <f>AL19</f>
        <v>6384.3</v>
      </c>
      <c r="AM7" s="305"/>
      <c r="AN7" s="305"/>
      <c r="AO7" s="305"/>
      <c r="AP7" s="305"/>
      <c r="AQ7" s="306"/>
      <c r="AR7" s="252">
        <f>AR19</f>
        <v>618.29999999999995</v>
      </c>
      <c r="AS7" s="253"/>
      <c r="AT7" s="253"/>
      <c r="AU7" s="253"/>
      <c r="AV7" s="254"/>
      <c r="AW7" s="252">
        <f>AW19</f>
        <v>417.4</v>
      </c>
      <c r="AX7" s="253"/>
      <c r="AY7" s="253"/>
      <c r="AZ7" s="253"/>
      <c r="BA7" s="254"/>
      <c r="BB7" s="262">
        <f>BB19</f>
        <v>227.7</v>
      </c>
      <c r="BC7" s="263"/>
      <c r="BD7" s="263"/>
      <c r="BE7" s="263"/>
      <c r="BF7" s="264"/>
      <c r="BG7" s="288">
        <f>BG19</f>
        <v>139.69999999999999</v>
      </c>
      <c r="BH7" s="253"/>
      <c r="BI7" s="253"/>
      <c r="BJ7" s="253"/>
      <c r="BK7" s="254"/>
      <c r="BL7" s="262">
        <f>BL19</f>
        <v>184.5</v>
      </c>
      <c r="BM7" s="263"/>
      <c r="BN7" s="263"/>
      <c r="BO7" s="263"/>
      <c r="BP7" s="264"/>
      <c r="BQ7" s="262">
        <f>BQ19</f>
        <v>158.19999999999999</v>
      </c>
      <c r="BR7" s="263"/>
      <c r="BS7" s="263"/>
      <c r="BT7" s="263"/>
      <c r="BU7" s="264"/>
      <c r="BV7" s="233">
        <f>BV19</f>
        <v>69</v>
      </c>
      <c r="BW7" s="234"/>
      <c r="BX7" s="234"/>
      <c r="BY7" s="234"/>
      <c r="BZ7" s="235"/>
      <c r="CA7" s="262">
        <f>CA19</f>
        <v>34.200000000000003</v>
      </c>
      <c r="CB7" s="263"/>
      <c r="CC7" s="263"/>
      <c r="CD7" s="263"/>
      <c r="CE7" s="264"/>
      <c r="CF7" s="262">
        <f>CF19</f>
        <v>114.10000000000001</v>
      </c>
      <c r="CG7" s="263"/>
      <c r="CH7" s="263"/>
      <c r="CI7" s="263"/>
      <c r="CJ7" s="264"/>
      <c r="CK7" s="233">
        <f>CK19</f>
        <v>88.77000000000001</v>
      </c>
      <c r="CL7" s="234"/>
      <c r="CM7" s="234"/>
      <c r="CN7" s="234"/>
      <c r="CO7" s="235"/>
      <c r="CP7" s="262">
        <f>CP19</f>
        <v>160.5</v>
      </c>
      <c r="CQ7" s="263"/>
      <c r="CR7" s="263"/>
      <c r="CS7" s="263"/>
      <c r="CT7" s="264"/>
      <c r="CU7" s="262">
        <f>CU19</f>
        <v>685.3</v>
      </c>
      <c r="CV7" s="263"/>
      <c r="CW7" s="263"/>
      <c r="CX7" s="263"/>
      <c r="CY7" s="264"/>
      <c r="CZ7" s="313">
        <f>AR7+AW7+BB7+BG7+BL7+BQ7+BV7+CA7+CF7+CK7+CP7+CU7</f>
        <v>2897.67</v>
      </c>
      <c r="DA7" s="379">
        <f>DA19</f>
        <v>1068.3</v>
      </c>
      <c r="DB7" s="380"/>
      <c r="DC7" s="380"/>
      <c r="DD7" s="380"/>
      <c r="DE7" s="381"/>
      <c r="DF7" s="288">
        <f>DF19</f>
        <v>562.9</v>
      </c>
      <c r="DG7" s="253"/>
      <c r="DH7" s="253"/>
      <c r="DI7" s="253"/>
      <c r="DJ7" s="254"/>
      <c r="DK7" s="288">
        <f>DK19</f>
        <v>123.1</v>
      </c>
      <c r="DL7" s="253"/>
      <c r="DM7" s="253"/>
      <c r="DN7" s="253"/>
      <c r="DO7" s="254"/>
      <c r="DP7" s="337">
        <f>DF7+DK7</f>
        <v>686</v>
      </c>
      <c r="DQ7" s="295">
        <f>DQ12+DQ14+DQ18</f>
        <v>549.9</v>
      </c>
      <c r="DR7" s="296"/>
      <c r="DS7" s="296"/>
      <c r="DT7" s="296"/>
      <c r="DU7" s="297"/>
    </row>
    <row r="8" spans="1:125" ht="17.25" customHeight="1" x14ac:dyDescent="0.25">
      <c r="A8" s="70" t="s">
        <v>153</v>
      </c>
      <c r="B8" s="219"/>
      <c r="C8" s="60">
        <f>E19+J19+O19+T19+Z19+AG19+AM19+AS19+AX19+BC19+BH19+BM19+BR19+BW19+CB19+CG19+CL19+CQ19+CV19+DB19+DG19+DL19+DR19</f>
        <v>15153.2</v>
      </c>
      <c r="D8" s="236"/>
      <c r="E8" s="237"/>
      <c r="F8" s="237"/>
      <c r="G8" s="237"/>
      <c r="H8" s="238"/>
      <c r="I8" s="265"/>
      <c r="J8" s="266"/>
      <c r="K8" s="266"/>
      <c r="L8" s="266"/>
      <c r="M8" s="267"/>
      <c r="N8" s="236"/>
      <c r="O8" s="237"/>
      <c r="P8" s="237"/>
      <c r="Q8" s="237"/>
      <c r="R8" s="238"/>
      <c r="S8" s="265"/>
      <c r="T8" s="266"/>
      <c r="U8" s="266"/>
      <c r="V8" s="266"/>
      <c r="W8" s="267"/>
      <c r="X8" s="277"/>
      <c r="Y8" s="255"/>
      <c r="Z8" s="256"/>
      <c r="AA8" s="256"/>
      <c r="AB8" s="256"/>
      <c r="AC8" s="256"/>
      <c r="AD8" s="256"/>
      <c r="AE8" s="257"/>
      <c r="AF8" s="369"/>
      <c r="AG8" s="370"/>
      <c r="AH8" s="370"/>
      <c r="AI8" s="370"/>
      <c r="AJ8" s="371"/>
      <c r="AK8" s="376"/>
      <c r="AL8" s="307"/>
      <c r="AM8" s="308"/>
      <c r="AN8" s="308"/>
      <c r="AO8" s="308"/>
      <c r="AP8" s="308"/>
      <c r="AQ8" s="309"/>
      <c r="AR8" s="255"/>
      <c r="AS8" s="256"/>
      <c r="AT8" s="256"/>
      <c r="AU8" s="256"/>
      <c r="AV8" s="257"/>
      <c r="AW8" s="255"/>
      <c r="AX8" s="256"/>
      <c r="AY8" s="256"/>
      <c r="AZ8" s="256"/>
      <c r="BA8" s="257"/>
      <c r="BB8" s="265"/>
      <c r="BC8" s="266"/>
      <c r="BD8" s="266"/>
      <c r="BE8" s="266"/>
      <c r="BF8" s="267"/>
      <c r="BG8" s="255"/>
      <c r="BH8" s="256"/>
      <c r="BI8" s="256"/>
      <c r="BJ8" s="256"/>
      <c r="BK8" s="257"/>
      <c r="BL8" s="265"/>
      <c r="BM8" s="266"/>
      <c r="BN8" s="266"/>
      <c r="BO8" s="266"/>
      <c r="BP8" s="267"/>
      <c r="BQ8" s="265"/>
      <c r="BR8" s="266"/>
      <c r="BS8" s="266"/>
      <c r="BT8" s="266"/>
      <c r="BU8" s="267"/>
      <c r="BV8" s="236"/>
      <c r="BW8" s="237"/>
      <c r="BX8" s="237"/>
      <c r="BY8" s="237"/>
      <c r="BZ8" s="238"/>
      <c r="CA8" s="265"/>
      <c r="CB8" s="266"/>
      <c r="CC8" s="266"/>
      <c r="CD8" s="266"/>
      <c r="CE8" s="267"/>
      <c r="CF8" s="265"/>
      <c r="CG8" s="266"/>
      <c r="CH8" s="266"/>
      <c r="CI8" s="266"/>
      <c r="CJ8" s="267"/>
      <c r="CK8" s="236"/>
      <c r="CL8" s="237"/>
      <c r="CM8" s="237"/>
      <c r="CN8" s="237"/>
      <c r="CO8" s="238"/>
      <c r="CP8" s="265"/>
      <c r="CQ8" s="266"/>
      <c r="CR8" s="266"/>
      <c r="CS8" s="266"/>
      <c r="CT8" s="267"/>
      <c r="CU8" s="265"/>
      <c r="CV8" s="266"/>
      <c r="CW8" s="266"/>
      <c r="CX8" s="266"/>
      <c r="CY8" s="267"/>
      <c r="CZ8" s="314"/>
      <c r="DA8" s="382"/>
      <c r="DB8" s="383"/>
      <c r="DC8" s="383"/>
      <c r="DD8" s="383"/>
      <c r="DE8" s="384"/>
      <c r="DF8" s="255"/>
      <c r="DG8" s="256"/>
      <c r="DH8" s="256"/>
      <c r="DI8" s="256"/>
      <c r="DJ8" s="257"/>
      <c r="DK8" s="255"/>
      <c r="DL8" s="256"/>
      <c r="DM8" s="256"/>
      <c r="DN8" s="256"/>
      <c r="DO8" s="257"/>
      <c r="DP8" s="338"/>
      <c r="DQ8" s="298"/>
      <c r="DR8" s="299"/>
      <c r="DS8" s="299"/>
      <c r="DT8" s="299"/>
      <c r="DU8" s="300"/>
    </row>
    <row r="9" spans="1:125" ht="14.25" customHeight="1" x14ac:dyDescent="0.25">
      <c r="A9" s="70" t="s">
        <v>154</v>
      </c>
      <c r="B9" s="219"/>
      <c r="C9" s="60">
        <f>F19+K19+P19+U19+AA19+AH19+AN19+AT19+AY19+BD19+BI19+BN19+BS19+BX19+CC19+CH19+CM19+CR19+CW19+DC19+DH19+DM19+DS19</f>
        <v>8140.869999999999</v>
      </c>
      <c r="D9" s="236"/>
      <c r="E9" s="237"/>
      <c r="F9" s="237"/>
      <c r="G9" s="237"/>
      <c r="H9" s="238"/>
      <c r="I9" s="265"/>
      <c r="J9" s="266"/>
      <c r="K9" s="266"/>
      <c r="L9" s="266"/>
      <c r="M9" s="267"/>
      <c r="N9" s="236"/>
      <c r="O9" s="237"/>
      <c r="P9" s="237"/>
      <c r="Q9" s="237"/>
      <c r="R9" s="238"/>
      <c r="S9" s="265"/>
      <c r="T9" s="266"/>
      <c r="U9" s="266"/>
      <c r="V9" s="266"/>
      <c r="W9" s="267"/>
      <c r="X9" s="277"/>
      <c r="Y9" s="255"/>
      <c r="Z9" s="256"/>
      <c r="AA9" s="256"/>
      <c r="AB9" s="256"/>
      <c r="AC9" s="256"/>
      <c r="AD9" s="256"/>
      <c r="AE9" s="257"/>
      <c r="AF9" s="369"/>
      <c r="AG9" s="370"/>
      <c r="AH9" s="370"/>
      <c r="AI9" s="370"/>
      <c r="AJ9" s="371"/>
      <c r="AK9" s="376"/>
      <c r="AL9" s="307"/>
      <c r="AM9" s="308"/>
      <c r="AN9" s="308"/>
      <c r="AO9" s="308"/>
      <c r="AP9" s="308"/>
      <c r="AQ9" s="309"/>
      <c r="AR9" s="255"/>
      <c r="AS9" s="256"/>
      <c r="AT9" s="256"/>
      <c r="AU9" s="256"/>
      <c r="AV9" s="257"/>
      <c r="AW9" s="255"/>
      <c r="AX9" s="256"/>
      <c r="AY9" s="256"/>
      <c r="AZ9" s="256"/>
      <c r="BA9" s="257"/>
      <c r="BB9" s="265"/>
      <c r="BC9" s="266"/>
      <c r="BD9" s="266"/>
      <c r="BE9" s="266"/>
      <c r="BF9" s="267"/>
      <c r="BG9" s="255"/>
      <c r="BH9" s="256"/>
      <c r="BI9" s="256"/>
      <c r="BJ9" s="256"/>
      <c r="BK9" s="257"/>
      <c r="BL9" s="265"/>
      <c r="BM9" s="266"/>
      <c r="BN9" s="266"/>
      <c r="BO9" s="266"/>
      <c r="BP9" s="267"/>
      <c r="BQ9" s="265"/>
      <c r="BR9" s="266"/>
      <c r="BS9" s="266"/>
      <c r="BT9" s="266"/>
      <c r="BU9" s="267"/>
      <c r="BV9" s="236"/>
      <c r="BW9" s="237"/>
      <c r="BX9" s="237"/>
      <c r="BY9" s="237"/>
      <c r="BZ9" s="238"/>
      <c r="CA9" s="265"/>
      <c r="CB9" s="266"/>
      <c r="CC9" s="266"/>
      <c r="CD9" s="266"/>
      <c r="CE9" s="267"/>
      <c r="CF9" s="265"/>
      <c r="CG9" s="266"/>
      <c r="CH9" s="266"/>
      <c r="CI9" s="266"/>
      <c r="CJ9" s="267"/>
      <c r="CK9" s="236"/>
      <c r="CL9" s="237"/>
      <c r="CM9" s="237"/>
      <c r="CN9" s="237"/>
      <c r="CO9" s="238"/>
      <c r="CP9" s="265"/>
      <c r="CQ9" s="266"/>
      <c r="CR9" s="266"/>
      <c r="CS9" s="266"/>
      <c r="CT9" s="267"/>
      <c r="CU9" s="265"/>
      <c r="CV9" s="266"/>
      <c r="CW9" s="266"/>
      <c r="CX9" s="266"/>
      <c r="CY9" s="267"/>
      <c r="CZ9" s="314"/>
      <c r="DA9" s="382"/>
      <c r="DB9" s="383"/>
      <c r="DC9" s="383"/>
      <c r="DD9" s="383"/>
      <c r="DE9" s="384"/>
      <c r="DF9" s="255"/>
      <c r="DG9" s="256"/>
      <c r="DH9" s="256"/>
      <c r="DI9" s="256"/>
      <c r="DJ9" s="257"/>
      <c r="DK9" s="255"/>
      <c r="DL9" s="256"/>
      <c r="DM9" s="256"/>
      <c r="DN9" s="256"/>
      <c r="DO9" s="257"/>
      <c r="DP9" s="338"/>
      <c r="DQ9" s="298"/>
      <c r="DR9" s="299"/>
      <c r="DS9" s="299"/>
      <c r="DT9" s="299"/>
      <c r="DU9" s="300"/>
    </row>
    <row r="10" spans="1:125" ht="16.5" customHeight="1" x14ac:dyDescent="0.25">
      <c r="A10" s="70" t="s">
        <v>155</v>
      </c>
      <c r="B10" s="219"/>
      <c r="C10" s="60">
        <f>G19+L19+Q19+V19+AB19+AI19+AO19+AU19+AZ19+BE19+BJ19+BO19+BT19+BY19+CD19+CI19+CN19+CS19+CX19+DD19+DI19+DN19+DT19</f>
        <v>1757.8</v>
      </c>
      <c r="D10" s="239"/>
      <c r="E10" s="240"/>
      <c r="F10" s="240"/>
      <c r="G10" s="240"/>
      <c r="H10" s="241"/>
      <c r="I10" s="268"/>
      <c r="J10" s="269"/>
      <c r="K10" s="269"/>
      <c r="L10" s="269"/>
      <c r="M10" s="270"/>
      <c r="N10" s="239"/>
      <c r="O10" s="240"/>
      <c r="P10" s="240"/>
      <c r="Q10" s="240"/>
      <c r="R10" s="241"/>
      <c r="S10" s="268"/>
      <c r="T10" s="269"/>
      <c r="U10" s="269"/>
      <c r="V10" s="269"/>
      <c r="W10" s="270"/>
      <c r="X10" s="278"/>
      <c r="Y10" s="258"/>
      <c r="Z10" s="259"/>
      <c r="AA10" s="259"/>
      <c r="AB10" s="259"/>
      <c r="AC10" s="259"/>
      <c r="AD10" s="259"/>
      <c r="AE10" s="260"/>
      <c r="AF10" s="372"/>
      <c r="AG10" s="373"/>
      <c r="AH10" s="373"/>
      <c r="AI10" s="373"/>
      <c r="AJ10" s="374"/>
      <c r="AK10" s="377"/>
      <c r="AL10" s="310"/>
      <c r="AM10" s="311"/>
      <c r="AN10" s="311"/>
      <c r="AO10" s="311"/>
      <c r="AP10" s="311"/>
      <c r="AQ10" s="312"/>
      <c r="AR10" s="258"/>
      <c r="AS10" s="259"/>
      <c r="AT10" s="259"/>
      <c r="AU10" s="259"/>
      <c r="AV10" s="260"/>
      <c r="AW10" s="258"/>
      <c r="AX10" s="259"/>
      <c r="AY10" s="259"/>
      <c r="AZ10" s="259"/>
      <c r="BA10" s="260"/>
      <c r="BB10" s="268"/>
      <c r="BC10" s="269"/>
      <c r="BD10" s="269"/>
      <c r="BE10" s="269"/>
      <c r="BF10" s="270"/>
      <c r="BG10" s="258"/>
      <c r="BH10" s="259"/>
      <c r="BI10" s="259"/>
      <c r="BJ10" s="259"/>
      <c r="BK10" s="260"/>
      <c r="BL10" s="268"/>
      <c r="BM10" s="269"/>
      <c r="BN10" s="269"/>
      <c r="BO10" s="269"/>
      <c r="BP10" s="270"/>
      <c r="BQ10" s="268"/>
      <c r="BR10" s="269"/>
      <c r="BS10" s="269"/>
      <c r="BT10" s="269"/>
      <c r="BU10" s="270"/>
      <c r="BV10" s="239"/>
      <c r="BW10" s="240"/>
      <c r="BX10" s="240"/>
      <c r="BY10" s="240"/>
      <c r="BZ10" s="241"/>
      <c r="CA10" s="268"/>
      <c r="CB10" s="269"/>
      <c r="CC10" s="269"/>
      <c r="CD10" s="269"/>
      <c r="CE10" s="270"/>
      <c r="CF10" s="268"/>
      <c r="CG10" s="269"/>
      <c r="CH10" s="269"/>
      <c r="CI10" s="269"/>
      <c r="CJ10" s="270"/>
      <c r="CK10" s="239"/>
      <c r="CL10" s="240"/>
      <c r="CM10" s="240"/>
      <c r="CN10" s="240"/>
      <c r="CO10" s="241"/>
      <c r="CP10" s="268"/>
      <c r="CQ10" s="269"/>
      <c r="CR10" s="269"/>
      <c r="CS10" s="269"/>
      <c r="CT10" s="270"/>
      <c r="CU10" s="268"/>
      <c r="CV10" s="269"/>
      <c r="CW10" s="269"/>
      <c r="CX10" s="269"/>
      <c r="CY10" s="270"/>
      <c r="CZ10" s="315"/>
      <c r="DA10" s="385"/>
      <c r="DB10" s="386"/>
      <c r="DC10" s="386"/>
      <c r="DD10" s="386"/>
      <c r="DE10" s="387"/>
      <c r="DF10" s="258"/>
      <c r="DG10" s="259"/>
      <c r="DH10" s="259"/>
      <c r="DI10" s="259"/>
      <c r="DJ10" s="260"/>
      <c r="DK10" s="258"/>
      <c r="DL10" s="259"/>
      <c r="DM10" s="259"/>
      <c r="DN10" s="259"/>
      <c r="DO10" s="260"/>
      <c r="DP10" s="339"/>
      <c r="DQ10" s="301"/>
      <c r="DR10" s="302"/>
      <c r="DS10" s="302"/>
      <c r="DT10" s="302"/>
      <c r="DU10" s="303"/>
    </row>
    <row r="11" spans="1:125" ht="57.75" customHeight="1" x14ac:dyDescent="0.25">
      <c r="A11" s="95" t="s">
        <v>152</v>
      </c>
      <c r="B11" s="219"/>
      <c r="C11" s="60">
        <f>C8+C9+C10</f>
        <v>25051.87</v>
      </c>
      <c r="D11" s="37"/>
      <c r="E11" s="38" t="s">
        <v>97</v>
      </c>
      <c r="F11" s="38" t="s">
        <v>98</v>
      </c>
      <c r="G11" s="39" t="s">
        <v>99</v>
      </c>
      <c r="H11" s="23"/>
      <c r="I11" s="37"/>
      <c r="J11" s="38" t="s">
        <v>97</v>
      </c>
      <c r="K11" s="38" t="s">
        <v>98</v>
      </c>
      <c r="L11" s="39" t="s">
        <v>99</v>
      </c>
      <c r="M11" s="19"/>
      <c r="N11" s="19"/>
      <c r="O11" s="38" t="s">
        <v>97</v>
      </c>
      <c r="P11" s="38" t="s">
        <v>98</v>
      </c>
      <c r="Q11" s="39" t="s">
        <v>99</v>
      </c>
      <c r="R11" s="19"/>
      <c r="S11" s="19"/>
      <c r="T11" s="38" t="s">
        <v>97</v>
      </c>
      <c r="U11" s="38" t="s">
        <v>98</v>
      </c>
      <c r="V11" s="39" t="s">
        <v>99</v>
      </c>
      <c r="W11" s="19"/>
      <c r="X11" s="143"/>
      <c r="Y11" s="49"/>
      <c r="Z11" s="38" t="s">
        <v>97</v>
      </c>
      <c r="AA11" s="38" t="s">
        <v>98</v>
      </c>
      <c r="AB11" s="39" t="s">
        <v>99</v>
      </c>
      <c r="AC11" s="67" t="s">
        <v>134</v>
      </c>
      <c r="AD11" s="23"/>
      <c r="AE11" s="161" t="s">
        <v>173</v>
      </c>
      <c r="AF11" s="128"/>
      <c r="AG11" s="38" t="s">
        <v>97</v>
      </c>
      <c r="AH11" s="38" t="s">
        <v>98</v>
      </c>
      <c r="AI11" s="39" t="s">
        <v>99</v>
      </c>
      <c r="AJ11" s="129"/>
      <c r="AK11" s="133"/>
      <c r="AL11" s="136"/>
      <c r="AM11" s="41" t="s">
        <v>97</v>
      </c>
      <c r="AN11" s="41" t="s">
        <v>98</v>
      </c>
      <c r="AO11" s="39" t="s">
        <v>99</v>
      </c>
      <c r="AP11" s="25"/>
      <c r="AQ11" s="161" t="s">
        <v>173</v>
      </c>
      <c r="AR11" s="25"/>
      <c r="AS11" s="41" t="s">
        <v>97</v>
      </c>
      <c r="AT11" s="41" t="s">
        <v>98</v>
      </c>
      <c r="AU11" s="39" t="s">
        <v>99</v>
      </c>
      <c r="AV11" s="42"/>
      <c r="AW11" s="92"/>
      <c r="AX11" s="41" t="s">
        <v>97</v>
      </c>
      <c r="AY11" s="41" t="s">
        <v>98</v>
      </c>
      <c r="AZ11" s="39" t="s">
        <v>99</v>
      </c>
      <c r="BA11" s="42"/>
      <c r="BB11" s="19"/>
      <c r="BC11" s="38" t="s">
        <v>97</v>
      </c>
      <c r="BD11" s="38" t="s">
        <v>98</v>
      </c>
      <c r="BE11" s="39" t="s">
        <v>99</v>
      </c>
      <c r="BF11" s="40"/>
      <c r="BG11" s="25"/>
      <c r="BH11" s="38" t="s">
        <v>97</v>
      </c>
      <c r="BI11" s="38" t="s">
        <v>98</v>
      </c>
      <c r="BJ11" s="39" t="s">
        <v>99</v>
      </c>
      <c r="BK11" s="42"/>
      <c r="BL11" s="19"/>
      <c r="BM11" s="38" t="s">
        <v>97</v>
      </c>
      <c r="BN11" s="38" t="s">
        <v>98</v>
      </c>
      <c r="BO11" s="39" t="s">
        <v>99</v>
      </c>
      <c r="BP11" s="40"/>
      <c r="BQ11" s="19"/>
      <c r="BR11" s="38" t="s">
        <v>97</v>
      </c>
      <c r="BS11" s="38" t="s">
        <v>98</v>
      </c>
      <c r="BT11" s="39" t="s">
        <v>99</v>
      </c>
      <c r="BU11" s="40"/>
      <c r="BV11" s="44"/>
      <c r="BW11" s="46" t="s">
        <v>100</v>
      </c>
      <c r="BX11" s="46" t="s">
        <v>101</v>
      </c>
      <c r="BY11" s="39" t="s">
        <v>99</v>
      </c>
      <c r="BZ11" s="45"/>
      <c r="CA11" s="185"/>
      <c r="CB11" s="38" t="s">
        <v>97</v>
      </c>
      <c r="CC11" s="38" t="s">
        <v>98</v>
      </c>
      <c r="CD11" s="39" t="s">
        <v>99</v>
      </c>
      <c r="CE11" s="40"/>
      <c r="CF11" s="180"/>
      <c r="CG11" s="38" t="s">
        <v>97</v>
      </c>
      <c r="CH11" s="38" t="s">
        <v>98</v>
      </c>
      <c r="CI11" s="39" t="s">
        <v>99</v>
      </c>
      <c r="CJ11" s="40"/>
      <c r="CK11" s="180"/>
      <c r="CL11" s="38" t="s">
        <v>97</v>
      </c>
      <c r="CM11" s="38" t="s">
        <v>98</v>
      </c>
      <c r="CN11" s="39" t="s">
        <v>99</v>
      </c>
      <c r="CO11" s="40"/>
      <c r="CP11" s="185"/>
      <c r="CQ11" s="38" t="s">
        <v>97</v>
      </c>
      <c r="CR11" s="38" t="s">
        <v>98</v>
      </c>
      <c r="CS11" s="39" t="s">
        <v>99</v>
      </c>
      <c r="CT11" s="40"/>
      <c r="CU11" s="185"/>
      <c r="CV11" s="38" t="s">
        <v>97</v>
      </c>
      <c r="CW11" s="38" t="s">
        <v>98</v>
      </c>
      <c r="CX11" s="39" t="s">
        <v>99</v>
      </c>
      <c r="CY11" s="40"/>
      <c r="CZ11" s="38" t="s">
        <v>97</v>
      </c>
      <c r="DA11" s="189"/>
      <c r="DB11" s="38" t="s">
        <v>97</v>
      </c>
      <c r="DC11" s="38" t="s">
        <v>98</v>
      </c>
      <c r="DD11" s="39" t="s">
        <v>99</v>
      </c>
      <c r="DE11" s="43"/>
      <c r="DF11" s="25"/>
      <c r="DG11" s="38" t="s">
        <v>97</v>
      </c>
      <c r="DH11" s="38" t="s">
        <v>98</v>
      </c>
      <c r="DI11" s="39" t="s">
        <v>99</v>
      </c>
      <c r="DJ11" s="25"/>
      <c r="DK11" s="25"/>
      <c r="DL11" s="38" t="s">
        <v>97</v>
      </c>
      <c r="DM11" s="38" t="s">
        <v>98</v>
      </c>
      <c r="DN11" s="39" t="s">
        <v>99</v>
      </c>
      <c r="DO11" s="42"/>
      <c r="DP11" s="146"/>
      <c r="DQ11" s="25"/>
      <c r="DR11" s="41" t="s">
        <v>97</v>
      </c>
      <c r="DS11" s="41" t="s">
        <v>98</v>
      </c>
      <c r="DT11" s="39" t="s">
        <v>99</v>
      </c>
      <c r="DU11" s="42"/>
    </row>
    <row r="12" spans="1:125" ht="27" customHeight="1" x14ac:dyDescent="0.25">
      <c r="A12" s="359" t="s">
        <v>129</v>
      </c>
      <c r="B12" s="217"/>
      <c r="C12" s="60">
        <f>D12+I12+N12+S12+Y12+AF12+AL12+AR12+AW12+BB12+BG12+BL12+BQ12+BV12+CA12+CF12+CK12+CP12+CU12+DA12+DF12+DK12+DQ12</f>
        <v>9342.5199999999986</v>
      </c>
      <c r="D12" s="47">
        <f>E12+F12+G12</f>
        <v>1010.7</v>
      </c>
      <c r="E12" s="19">
        <v>245.4</v>
      </c>
      <c r="F12" s="19">
        <v>707.7</v>
      </c>
      <c r="G12" s="19">
        <v>57.6</v>
      </c>
      <c r="H12" s="19" t="s">
        <v>102</v>
      </c>
      <c r="I12" s="47">
        <f>SUM(J12:L12)</f>
        <v>583.4</v>
      </c>
      <c r="J12" s="19"/>
      <c r="K12" s="62">
        <v>510</v>
      </c>
      <c r="L12" s="19">
        <v>73.400000000000006</v>
      </c>
      <c r="M12" s="25" t="s">
        <v>103</v>
      </c>
      <c r="N12" s="93">
        <f>Q12+P12+O12</f>
        <v>599</v>
      </c>
      <c r="O12" s="48">
        <v>35.799999999999997</v>
      </c>
      <c r="P12" s="19">
        <v>493.6</v>
      </c>
      <c r="Q12" s="19">
        <v>69.599999999999994</v>
      </c>
      <c r="R12" s="19" t="s">
        <v>102</v>
      </c>
      <c r="S12" s="47">
        <f>V12+U12</f>
        <v>365.1</v>
      </c>
      <c r="T12" s="19"/>
      <c r="U12" s="19">
        <v>220.5</v>
      </c>
      <c r="V12" s="19">
        <v>144.6</v>
      </c>
      <c r="W12" s="19" t="s">
        <v>102</v>
      </c>
      <c r="X12" s="142">
        <f>D12+I12+N12+S12</f>
        <v>2558.1999999999998</v>
      </c>
      <c r="Y12" s="50">
        <f>Z12+AA12+AB12</f>
        <v>2472.1999999999998</v>
      </c>
      <c r="Z12" s="19">
        <v>211.6</v>
      </c>
      <c r="AA12" s="19">
        <v>1808.5</v>
      </c>
      <c r="AB12" s="19">
        <v>452.1</v>
      </c>
      <c r="AC12" s="63"/>
      <c r="AD12" s="19" t="s">
        <v>104</v>
      </c>
      <c r="AE12" s="150"/>
      <c r="AF12" s="32">
        <f>AG12+AH12+AI12</f>
        <v>137.6</v>
      </c>
      <c r="AG12" s="125"/>
      <c r="AH12" s="125">
        <v>102.1</v>
      </c>
      <c r="AI12" s="125">
        <v>35.5</v>
      </c>
      <c r="AJ12" s="230" t="s">
        <v>105</v>
      </c>
      <c r="AK12" s="133">
        <f>Y12+AF12</f>
        <v>2609.7999999999997</v>
      </c>
      <c r="AL12" s="136">
        <f>AM12+AN12+AO12</f>
        <v>1493.3</v>
      </c>
      <c r="AM12" s="25">
        <v>167.4</v>
      </c>
      <c r="AN12" s="25">
        <v>1181.8</v>
      </c>
      <c r="AO12" s="49">
        <v>144.1</v>
      </c>
      <c r="AP12" s="25" t="s">
        <v>104</v>
      </c>
      <c r="AQ12" s="124"/>
      <c r="AR12" s="94">
        <f>AS12+AT12+AU12</f>
        <v>193.2</v>
      </c>
      <c r="AS12" s="25"/>
      <c r="AT12" s="25">
        <v>90</v>
      </c>
      <c r="AU12" s="25">
        <v>103.2</v>
      </c>
      <c r="AV12" s="230" t="s">
        <v>105</v>
      </c>
      <c r="AW12" s="50">
        <f>AY12</f>
        <v>110.4</v>
      </c>
      <c r="AX12" s="92"/>
      <c r="AY12" s="92">
        <v>110.4</v>
      </c>
      <c r="AZ12" s="92"/>
      <c r="BA12" s="230" t="s">
        <v>105</v>
      </c>
      <c r="BB12" s="47">
        <v>146.69999999999999</v>
      </c>
      <c r="BC12" s="19"/>
      <c r="BD12" s="19">
        <v>146.69999999999999</v>
      </c>
      <c r="BE12" s="19"/>
      <c r="BF12" s="230" t="s">
        <v>105</v>
      </c>
      <c r="BG12" s="47">
        <v>74.7</v>
      </c>
      <c r="BH12" s="19"/>
      <c r="BI12" s="19">
        <v>74.7</v>
      </c>
      <c r="BJ12" s="19"/>
      <c r="BK12" s="230" t="s">
        <v>105</v>
      </c>
      <c r="BL12" s="47">
        <f>BN12</f>
        <v>124.9</v>
      </c>
      <c r="BM12" s="19"/>
      <c r="BN12" s="51">
        <v>124.9</v>
      </c>
      <c r="BO12" s="19"/>
      <c r="BP12" s="242" t="s">
        <v>106</v>
      </c>
      <c r="BQ12" s="47">
        <v>110.2</v>
      </c>
      <c r="BR12" s="19"/>
      <c r="BS12" s="63">
        <v>110.2</v>
      </c>
      <c r="BT12" s="19"/>
      <c r="BU12" s="230" t="s">
        <v>105</v>
      </c>
      <c r="BV12" s="36">
        <v>54.9</v>
      </c>
      <c r="BW12" s="51"/>
      <c r="BX12" s="51">
        <v>54.9</v>
      </c>
      <c r="BY12" s="51"/>
      <c r="BZ12" s="242" t="s">
        <v>107</v>
      </c>
      <c r="CA12" s="47">
        <f>CC12</f>
        <v>30.5</v>
      </c>
      <c r="CB12" s="185"/>
      <c r="CC12" s="185">
        <v>30.5</v>
      </c>
      <c r="CD12" s="185"/>
      <c r="CE12" s="230" t="s">
        <v>105</v>
      </c>
      <c r="CF12" s="47">
        <f>CH12+CI12</f>
        <v>89.2</v>
      </c>
      <c r="CG12" s="180"/>
      <c r="CH12" s="180">
        <v>56.2</v>
      </c>
      <c r="CI12" s="180">
        <v>33</v>
      </c>
      <c r="CJ12" s="230" t="s">
        <v>105</v>
      </c>
      <c r="CK12" s="47">
        <f>CM12</f>
        <v>32.520000000000003</v>
      </c>
      <c r="CL12" s="180"/>
      <c r="CM12" s="48">
        <v>32.520000000000003</v>
      </c>
      <c r="CN12" s="180"/>
      <c r="CO12" s="230" t="s">
        <v>105</v>
      </c>
      <c r="CP12" s="47">
        <f>CR12</f>
        <v>114.3</v>
      </c>
      <c r="CQ12" s="185"/>
      <c r="CR12" s="185">
        <v>114.3</v>
      </c>
      <c r="CS12" s="185"/>
      <c r="CT12" s="230" t="s">
        <v>105</v>
      </c>
      <c r="CU12" s="47">
        <f>CW12</f>
        <v>340.9</v>
      </c>
      <c r="CV12" s="185"/>
      <c r="CW12" s="185">
        <v>340.9</v>
      </c>
      <c r="CX12" s="185"/>
      <c r="CY12" s="230" t="s">
        <v>105</v>
      </c>
      <c r="CZ12" s="48">
        <f t="shared" ref="CZ12:CZ18" si="0">AR12+AW12+BB12+BG12+BL12+BQ12+BV12+CA12+CF12+CK12+CP12+CU12</f>
        <v>1422.42</v>
      </c>
      <c r="DA12" s="32">
        <f>DB12+DC12+DD12</f>
        <v>657.80000000000007</v>
      </c>
      <c r="DB12" s="185"/>
      <c r="DC12" s="185">
        <v>569.20000000000005</v>
      </c>
      <c r="DD12" s="182">
        <v>88.6</v>
      </c>
      <c r="DE12" s="230" t="s">
        <v>105</v>
      </c>
      <c r="DF12" s="32">
        <v>194.3</v>
      </c>
      <c r="DG12" s="19"/>
      <c r="DH12" s="19">
        <v>194.3</v>
      </c>
      <c r="DI12" s="19"/>
      <c r="DJ12" s="347" t="s">
        <v>105</v>
      </c>
      <c r="DK12" s="32">
        <f>DM12</f>
        <v>23.5</v>
      </c>
      <c r="DL12" s="19"/>
      <c r="DM12" s="19">
        <v>23.5</v>
      </c>
      <c r="DN12" s="19"/>
      <c r="DO12" s="230" t="s">
        <v>105</v>
      </c>
      <c r="DP12" s="147">
        <f>DF12+DK12</f>
        <v>217.8</v>
      </c>
      <c r="DQ12" s="50">
        <f>DS12</f>
        <v>383.2</v>
      </c>
      <c r="DR12" s="25"/>
      <c r="DS12" s="64">
        <v>383.2</v>
      </c>
      <c r="DT12" s="25"/>
      <c r="DU12" s="230" t="s">
        <v>105</v>
      </c>
    </row>
    <row r="13" spans="1:125" ht="18.75" customHeight="1" x14ac:dyDescent="0.25">
      <c r="A13" s="359"/>
      <c r="B13" s="217"/>
      <c r="C13" s="61">
        <v>79.099999999999994</v>
      </c>
      <c r="D13" s="47"/>
      <c r="E13" s="19"/>
      <c r="F13" s="19"/>
      <c r="G13" s="19"/>
      <c r="H13" s="19" t="s">
        <v>108</v>
      </c>
      <c r="I13" s="47"/>
      <c r="J13" s="19"/>
      <c r="K13" s="19"/>
      <c r="L13" s="19"/>
      <c r="M13" s="19" t="s">
        <v>108</v>
      </c>
      <c r="N13" s="47"/>
      <c r="O13" s="19"/>
      <c r="P13" s="19"/>
      <c r="Q13" s="19"/>
      <c r="R13" s="19" t="s">
        <v>108</v>
      </c>
      <c r="S13" s="47"/>
      <c r="T13" s="19"/>
      <c r="U13" s="19"/>
      <c r="V13" s="19"/>
      <c r="W13" s="19" t="s">
        <v>108</v>
      </c>
      <c r="X13" s="142"/>
      <c r="Y13" s="50">
        <v>40.700000000000003</v>
      </c>
      <c r="Z13" s="19">
        <v>40.700000000000003</v>
      </c>
      <c r="AA13" s="19"/>
      <c r="AB13" s="19"/>
      <c r="AC13" s="63"/>
      <c r="AD13" s="19" t="s">
        <v>108</v>
      </c>
      <c r="AE13" s="162" t="s">
        <v>174</v>
      </c>
      <c r="AF13" s="32"/>
      <c r="AG13" s="125"/>
      <c r="AH13" s="125"/>
      <c r="AI13" s="125" t="s">
        <v>170</v>
      </c>
      <c r="AJ13" s="231"/>
      <c r="AK13" s="133">
        <v>40.700000000000003</v>
      </c>
      <c r="AL13" s="157">
        <v>38.4</v>
      </c>
      <c r="AM13" s="25">
        <v>38.4</v>
      </c>
      <c r="AN13" s="25"/>
      <c r="AO13" s="49"/>
      <c r="AP13" s="25" t="s">
        <v>108</v>
      </c>
      <c r="AQ13" s="158" t="s">
        <v>172</v>
      </c>
      <c r="AR13" s="50"/>
      <c r="AS13" s="25"/>
      <c r="AT13" s="25"/>
      <c r="AU13" s="25"/>
      <c r="AV13" s="231"/>
      <c r="AW13" s="50"/>
      <c r="AX13" s="92"/>
      <c r="AY13" s="92"/>
      <c r="AZ13" s="92"/>
      <c r="BA13" s="231"/>
      <c r="BB13" s="47"/>
      <c r="BC13" s="19"/>
      <c r="BD13" s="19"/>
      <c r="BE13" s="19"/>
      <c r="BF13" s="231"/>
      <c r="BG13" s="47"/>
      <c r="BH13" s="19"/>
      <c r="BI13" s="19"/>
      <c r="BJ13" s="19"/>
      <c r="BK13" s="231"/>
      <c r="BL13" s="47"/>
      <c r="BM13" s="19"/>
      <c r="BN13" s="19"/>
      <c r="BO13" s="19"/>
      <c r="BP13" s="243"/>
      <c r="BQ13" s="47"/>
      <c r="BR13" s="19"/>
      <c r="BS13" s="19"/>
      <c r="BT13" s="19"/>
      <c r="BU13" s="231"/>
      <c r="BV13" s="36"/>
      <c r="BW13" s="51"/>
      <c r="BX13" s="51"/>
      <c r="BY13" s="51"/>
      <c r="BZ13" s="243"/>
      <c r="CA13" s="47"/>
      <c r="CB13" s="185"/>
      <c r="CC13" s="185"/>
      <c r="CD13" s="185"/>
      <c r="CE13" s="231"/>
      <c r="CF13" s="47"/>
      <c r="CG13" s="180"/>
      <c r="CH13" s="180"/>
      <c r="CI13" s="180"/>
      <c r="CJ13" s="231"/>
      <c r="CK13" s="47"/>
      <c r="CL13" s="180"/>
      <c r="CM13" s="180"/>
      <c r="CN13" s="180"/>
      <c r="CO13" s="231"/>
      <c r="CP13" s="47"/>
      <c r="CQ13" s="185"/>
      <c r="CR13" s="185"/>
      <c r="CS13" s="185"/>
      <c r="CT13" s="231"/>
      <c r="CU13" s="47"/>
      <c r="CV13" s="185"/>
      <c r="CW13" s="185"/>
      <c r="CX13" s="185"/>
      <c r="CY13" s="231"/>
      <c r="CZ13" s="48">
        <f t="shared" si="0"/>
        <v>0</v>
      </c>
      <c r="DA13" s="32"/>
      <c r="DB13" s="185"/>
      <c r="DC13" s="185"/>
      <c r="DD13" s="182"/>
      <c r="DE13" s="231"/>
      <c r="DF13" s="32"/>
      <c r="DG13" s="19"/>
      <c r="DH13" s="19"/>
      <c r="DI13" s="19"/>
      <c r="DJ13" s="347"/>
      <c r="DK13" s="32"/>
      <c r="DL13" s="19"/>
      <c r="DM13" s="19"/>
      <c r="DN13" s="19"/>
      <c r="DO13" s="231"/>
      <c r="DP13" s="147">
        <f t="shared" ref="DP13:DP18" si="1">DF13+DK13</f>
        <v>0</v>
      </c>
      <c r="DQ13" s="50"/>
      <c r="DR13" s="25"/>
      <c r="DS13" s="25"/>
      <c r="DT13" s="25"/>
      <c r="DU13" s="231"/>
    </row>
    <row r="14" spans="1:125" ht="24.75" customHeight="1" x14ac:dyDescent="0.25">
      <c r="A14" s="359" t="s">
        <v>130</v>
      </c>
      <c r="B14" s="217"/>
      <c r="C14" s="60">
        <f t="shared" ref="C14:C19" si="2">D14+I14+N14+S14+Y14+AF14+AL14+AR14+AW14+BB14+BG14+BL14+BQ14+BV14+CA14+CF14+CK14+CP14+CU14+DA14+DF14+DK14+DQ14</f>
        <v>600.39999999999986</v>
      </c>
      <c r="D14" s="47">
        <f>E14+F14+G14</f>
        <v>50.5</v>
      </c>
      <c r="E14" s="19">
        <v>50.5</v>
      </c>
      <c r="F14" s="19"/>
      <c r="G14" s="19"/>
      <c r="H14" s="19" t="s">
        <v>102</v>
      </c>
      <c r="I14" s="47">
        <v>36</v>
      </c>
      <c r="J14" s="48">
        <v>36</v>
      </c>
      <c r="K14" s="19"/>
      <c r="L14" s="19"/>
      <c r="M14" s="19" t="s">
        <v>103</v>
      </c>
      <c r="N14" s="47">
        <f>12.1+12.4</f>
        <v>24.5</v>
      </c>
      <c r="O14" s="19">
        <f>12.1+12.4</f>
        <v>24.5</v>
      </c>
      <c r="P14" s="19"/>
      <c r="Q14" s="19"/>
      <c r="R14" s="19" t="s">
        <v>102</v>
      </c>
      <c r="S14" s="47">
        <f>T14</f>
        <v>2.4</v>
      </c>
      <c r="T14" s="19">
        <v>2.4</v>
      </c>
      <c r="U14" s="19"/>
      <c r="V14" s="19"/>
      <c r="W14" s="19" t="s">
        <v>102</v>
      </c>
      <c r="X14" s="142">
        <f>D14+I14+N14+S14</f>
        <v>113.4</v>
      </c>
      <c r="Y14" s="50">
        <v>89.8</v>
      </c>
      <c r="Z14" s="19">
        <v>89.8</v>
      </c>
      <c r="AA14" s="19"/>
      <c r="AB14" s="19"/>
      <c r="AC14" s="63"/>
      <c r="AD14" s="19" t="s">
        <v>104</v>
      </c>
      <c r="AE14" s="151"/>
      <c r="AF14" s="32">
        <f>AG14+AH14+AI14</f>
        <v>32.700000000000003</v>
      </c>
      <c r="AG14" s="125">
        <v>32.700000000000003</v>
      </c>
      <c r="AH14" s="125"/>
      <c r="AI14" s="125"/>
      <c r="AJ14" s="231"/>
      <c r="AK14" s="133">
        <f t="shared" ref="AK14:AK18" si="3">Y14+AF14</f>
        <v>122.5</v>
      </c>
      <c r="AL14" s="136">
        <f>AM14+AN14+AO14</f>
        <v>110.1</v>
      </c>
      <c r="AM14" s="25">
        <v>110.1</v>
      </c>
      <c r="AN14" s="25"/>
      <c r="AO14" s="49"/>
      <c r="AP14" s="25" t="s">
        <v>104</v>
      </c>
      <c r="AQ14" s="159"/>
      <c r="AR14" s="50">
        <v>11.2</v>
      </c>
      <c r="AS14" s="25">
        <v>11.2</v>
      </c>
      <c r="AT14" s="25"/>
      <c r="AU14" s="25"/>
      <c r="AV14" s="231"/>
      <c r="AW14" s="94">
        <f>AX14+AY14</f>
        <v>8.4</v>
      </c>
      <c r="AX14" s="96">
        <v>6</v>
      </c>
      <c r="AY14" s="92">
        <v>2.4</v>
      </c>
      <c r="AZ14" s="92"/>
      <c r="BA14" s="231"/>
      <c r="BB14" s="47">
        <v>14.3</v>
      </c>
      <c r="BC14" s="63">
        <v>14.3</v>
      </c>
      <c r="BD14" s="91"/>
      <c r="BE14" s="19"/>
      <c r="BF14" s="231"/>
      <c r="BG14" s="47">
        <v>13.5</v>
      </c>
      <c r="BH14" s="63">
        <v>13.5</v>
      </c>
      <c r="BI14" s="91"/>
      <c r="BJ14" s="19"/>
      <c r="BK14" s="231"/>
      <c r="BL14" s="47">
        <f>BM14</f>
        <v>6.8</v>
      </c>
      <c r="BM14" s="19">
        <v>6.8</v>
      </c>
      <c r="BN14" s="19"/>
      <c r="BO14" s="19"/>
      <c r="BP14" s="243"/>
      <c r="BQ14" s="47">
        <v>25</v>
      </c>
      <c r="BR14" s="19"/>
      <c r="BS14" s="91">
        <v>25</v>
      </c>
      <c r="BT14" s="19"/>
      <c r="BU14" s="231"/>
      <c r="BV14" s="36">
        <v>2.2999999999999998</v>
      </c>
      <c r="BW14" s="51"/>
      <c r="BX14" s="51">
        <v>2.2999999999999998</v>
      </c>
      <c r="BY14" s="51"/>
      <c r="BZ14" s="243"/>
      <c r="CA14" s="47"/>
      <c r="CB14" s="185"/>
      <c r="CC14" s="185"/>
      <c r="CD14" s="185"/>
      <c r="CE14" s="231"/>
      <c r="CF14" s="47">
        <f>CH14</f>
        <v>12.9</v>
      </c>
      <c r="CG14" s="180"/>
      <c r="CH14" s="180">
        <v>12.9</v>
      </c>
      <c r="CI14" s="180"/>
      <c r="CJ14" s="231"/>
      <c r="CK14" s="47">
        <f>CM14</f>
        <v>12.3</v>
      </c>
      <c r="CL14" s="180"/>
      <c r="CM14" s="180">
        <v>12.3</v>
      </c>
      <c r="CN14" s="180"/>
      <c r="CO14" s="231"/>
      <c r="CP14" s="47">
        <f>CQ14</f>
        <v>3.8</v>
      </c>
      <c r="CQ14" s="185">
        <v>3.8</v>
      </c>
      <c r="CR14" s="185"/>
      <c r="CS14" s="185"/>
      <c r="CT14" s="231"/>
      <c r="CU14" s="47">
        <f>CV14</f>
        <v>14.9</v>
      </c>
      <c r="CV14" s="185">
        <v>14.9</v>
      </c>
      <c r="CW14" s="185"/>
      <c r="CX14" s="185"/>
      <c r="CY14" s="231"/>
      <c r="CZ14" s="48">
        <f t="shared" si="0"/>
        <v>125.4</v>
      </c>
      <c r="DA14" s="200">
        <f>DB14+DC14+DD14</f>
        <v>78.8</v>
      </c>
      <c r="DB14" s="48">
        <v>53</v>
      </c>
      <c r="DC14" s="185"/>
      <c r="DD14" s="182">
        <v>25.8</v>
      </c>
      <c r="DE14" s="231"/>
      <c r="DF14" s="32">
        <v>8.6</v>
      </c>
      <c r="DG14" s="19">
        <v>8.6</v>
      </c>
      <c r="DH14" s="19"/>
      <c r="DI14" s="19"/>
      <c r="DJ14" s="347"/>
      <c r="DK14" s="32">
        <f>DL14</f>
        <v>10.8</v>
      </c>
      <c r="DL14" s="19">
        <v>10.8</v>
      </c>
      <c r="DM14" s="19"/>
      <c r="DN14" s="19"/>
      <c r="DO14" s="231"/>
      <c r="DP14" s="147">
        <f t="shared" si="1"/>
        <v>19.399999999999999</v>
      </c>
      <c r="DQ14" s="50">
        <v>30.8</v>
      </c>
      <c r="DR14" s="25">
        <v>30.8</v>
      </c>
      <c r="DS14" s="25"/>
      <c r="DT14" s="25"/>
      <c r="DU14" s="231"/>
    </row>
    <row r="15" spans="1:125" ht="15.75" customHeight="1" x14ac:dyDescent="0.25">
      <c r="A15" s="359"/>
      <c r="B15" s="217"/>
      <c r="C15" s="60">
        <f t="shared" si="2"/>
        <v>70</v>
      </c>
      <c r="D15" s="47">
        <v>4</v>
      </c>
      <c r="E15" s="19"/>
      <c r="F15" s="19"/>
      <c r="G15" s="19"/>
      <c r="H15" s="19" t="s">
        <v>108</v>
      </c>
      <c r="I15" s="47">
        <v>4</v>
      </c>
      <c r="J15" s="19"/>
      <c r="K15" s="19"/>
      <c r="L15" s="19"/>
      <c r="M15" s="19" t="s">
        <v>108</v>
      </c>
      <c r="N15" s="47">
        <v>2</v>
      </c>
      <c r="O15" s="19"/>
      <c r="P15" s="19"/>
      <c r="Q15" s="19"/>
      <c r="R15" s="19" t="s">
        <v>108</v>
      </c>
      <c r="S15" s="47">
        <v>2</v>
      </c>
      <c r="T15" s="19"/>
      <c r="U15" s="19"/>
      <c r="V15" s="19"/>
      <c r="W15" s="19" t="s">
        <v>108</v>
      </c>
      <c r="X15" s="142">
        <f t="shared" ref="X15:X18" si="4">D15+I15+N15+S15</f>
        <v>12</v>
      </c>
      <c r="Y15" s="50">
        <v>18</v>
      </c>
      <c r="Z15" s="19"/>
      <c r="AA15" s="19"/>
      <c r="AB15" s="19"/>
      <c r="AC15" s="63"/>
      <c r="AD15" s="19" t="s">
        <v>108</v>
      </c>
      <c r="AE15" s="151"/>
      <c r="AF15" s="32">
        <v>1</v>
      </c>
      <c r="AG15" s="125"/>
      <c r="AH15" s="125"/>
      <c r="AI15" s="125"/>
      <c r="AJ15" s="231"/>
      <c r="AK15" s="133">
        <f t="shared" si="3"/>
        <v>19</v>
      </c>
      <c r="AL15" s="136">
        <v>11</v>
      </c>
      <c r="AM15" s="25"/>
      <c r="AN15" s="25"/>
      <c r="AO15" s="49"/>
      <c r="AP15" s="25" t="s">
        <v>108</v>
      </c>
      <c r="AQ15" s="124"/>
      <c r="AR15" s="50">
        <v>4</v>
      </c>
      <c r="AS15" s="25">
        <v>4</v>
      </c>
      <c r="AT15" s="25"/>
      <c r="AU15" s="25"/>
      <c r="AV15" s="231"/>
      <c r="AW15" s="50">
        <v>2</v>
      </c>
      <c r="AX15" s="92"/>
      <c r="AY15" s="92">
        <v>1</v>
      </c>
      <c r="AZ15" s="92"/>
      <c r="BA15" s="231"/>
      <c r="BB15" s="47">
        <v>2</v>
      </c>
      <c r="BC15" s="19"/>
      <c r="BD15" s="19"/>
      <c r="BE15" s="19"/>
      <c r="BF15" s="231"/>
      <c r="BG15" s="47">
        <v>2</v>
      </c>
      <c r="BH15" s="19"/>
      <c r="BI15" s="19"/>
      <c r="BJ15" s="19"/>
      <c r="BK15" s="231"/>
      <c r="BL15" s="47">
        <v>1</v>
      </c>
      <c r="BM15" s="19"/>
      <c r="BN15" s="19"/>
      <c r="BO15" s="19"/>
      <c r="BP15" s="243"/>
      <c r="BQ15" s="47"/>
      <c r="BR15" s="19"/>
      <c r="BS15" s="19"/>
      <c r="BT15" s="19"/>
      <c r="BU15" s="231"/>
      <c r="BV15" s="36">
        <v>1</v>
      </c>
      <c r="BW15" s="51"/>
      <c r="BX15" s="51"/>
      <c r="BY15" s="51"/>
      <c r="BZ15" s="243"/>
      <c r="CA15" s="47"/>
      <c r="CB15" s="185"/>
      <c r="CC15" s="185"/>
      <c r="CD15" s="185"/>
      <c r="CE15" s="231"/>
      <c r="CF15" s="47">
        <f>CH15</f>
        <v>2</v>
      </c>
      <c r="CG15" s="180"/>
      <c r="CH15" s="180">
        <v>2</v>
      </c>
      <c r="CI15" s="180"/>
      <c r="CJ15" s="231"/>
      <c r="CK15" s="47"/>
      <c r="CL15" s="180"/>
      <c r="CM15" s="180">
        <v>2</v>
      </c>
      <c r="CN15" s="180"/>
      <c r="CO15" s="231"/>
      <c r="CP15" s="47">
        <f>CQ15</f>
        <v>1</v>
      </c>
      <c r="CQ15" s="185">
        <v>1</v>
      </c>
      <c r="CR15" s="185"/>
      <c r="CS15" s="185"/>
      <c r="CT15" s="231"/>
      <c r="CU15" s="47">
        <f>CV15</f>
        <v>4</v>
      </c>
      <c r="CV15" s="185">
        <v>4</v>
      </c>
      <c r="CW15" s="185"/>
      <c r="CX15" s="185"/>
      <c r="CY15" s="231"/>
      <c r="CZ15" s="48">
        <f t="shared" si="0"/>
        <v>19</v>
      </c>
      <c r="DA15" s="32">
        <f>DB15+DC15+DD15</f>
        <v>4</v>
      </c>
      <c r="DB15" s="185">
        <v>4</v>
      </c>
      <c r="DC15" s="185"/>
      <c r="DD15" s="182"/>
      <c r="DE15" s="231"/>
      <c r="DF15" s="32">
        <v>2</v>
      </c>
      <c r="DG15" s="19"/>
      <c r="DH15" s="19"/>
      <c r="DI15" s="19"/>
      <c r="DJ15" s="347"/>
      <c r="DK15" s="32">
        <v>2</v>
      </c>
      <c r="DL15" s="19"/>
      <c r="DM15" s="19"/>
      <c r="DN15" s="19"/>
      <c r="DO15" s="231"/>
      <c r="DP15" s="147">
        <f t="shared" si="1"/>
        <v>4</v>
      </c>
      <c r="DQ15" s="50">
        <v>1</v>
      </c>
      <c r="DR15" s="25"/>
      <c r="DS15" s="25"/>
      <c r="DT15" s="25"/>
      <c r="DU15" s="231"/>
    </row>
    <row r="16" spans="1:125" ht="18.75" customHeight="1" x14ac:dyDescent="0.25">
      <c r="A16" s="360" t="s">
        <v>131</v>
      </c>
      <c r="B16" s="221"/>
      <c r="C16" s="60">
        <f t="shared" si="2"/>
        <v>16</v>
      </c>
      <c r="D16" s="47"/>
      <c r="E16" s="19"/>
      <c r="F16" s="19"/>
      <c r="G16" s="19"/>
      <c r="H16" s="19"/>
      <c r="I16" s="47"/>
      <c r="J16" s="19"/>
      <c r="K16" s="19"/>
      <c r="L16" s="19"/>
      <c r="M16" s="19"/>
      <c r="N16" s="47"/>
      <c r="O16" s="19"/>
      <c r="P16" s="19"/>
      <c r="Q16" s="19"/>
      <c r="R16" s="19"/>
      <c r="S16" s="47">
        <f>T16</f>
        <v>2</v>
      </c>
      <c r="T16" s="19">
        <v>2</v>
      </c>
      <c r="U16" s="19"/>
      <c r="V16" s="19"/>
      <c r="W16" s="19"/>
      <c r="X16" s="142">
        <f t="shared" si="4"/>
        <v>2</v>
      </c>
      <c r="Y16" s="50"/>
      <c r="Z16" s="19"/>
      <c r="AA16" s="19"/>
      <c r="AB16" s="19"/>
      <c r="AC16" s="63"/>
      <c r="AD16" s="224" t="s">
        <v>33</v>
      </c>
      <c r="AE16" s="151"/>
      <c r="AF16" s="32"/>
      <c r="AG16" s="125"/>
      <c r="AH16" s="125"/>
      <c r="AI16" s="125"/>
      <c r="AJ16" s="231"/>
      <c r="AK16" s="133">
        <f t="shared" si="3"/>
        <v>0</v>
      </c>
      <c r="AL16" s="136">
        <v>3</v>
      </c>
      <c r="AM16" s="25"/>
      <c r="AN16" s="25"/>
      <c r="AO16" s="49"/>
      <c r="AP16" s="25" t="s">
        <v>33</v>
      </c>
      <c r="AQ16" s="124"/>
      <c r="AR16" s="50">
        <v>2</v>
      </c>
      <c r="AS16" s="25">
        <v>2</v>
      </c>
      <c r="AT16" s="25"/>
      <c r="AU16" s="25"/>
      <c r="AV16" s="231"/>
      <c r="AW16" s="50">
        <v>2</v>
      </c>
      <c r="AX16" s="92"/>
      <c r="AY16" s="92"/>
      <c r="AZ16" s="92"/>
      <c r="BA16" s="231"/>
      <c r="BB16" s="47"/>
      <c r="BC16" s="19"/>
      <c r="BD16" s="19"/>
      <c r="BE16" s="19"/>
      <c r="BF16" s="231"/>
      <c r="BG16" s="47"/>
      <c r="BH16" s="19"/>
      <c r="BI16" s="19"/>
      <c r="BJ16" s="19"/>
      <c r="BK16" s="231"/>
      <c r="BL16" s="47">
        <v>1</v>
      </c>
      <c r="BM16" s="19"/>
      <c r="BN16" s="19"/>
      <c r="BO16" s="19"/>
      <c r="BP16" s="243"/>
      <c r="BQ16" s="47"/>
      <c r="BR16" s="19"/>
      <c r="BS16" s="19"/>
      <c r="BT16" s="19"/>
      <c r="BU16" s="231"/>
      <c r="BV16" s="36"/>
      <c r="BW16" s="51"/>
      <c r="BX16" s="51"/>
      <c r="BY16" s="51"/>
      <c r="BZ16" s="243"/>
      <c r="CA16" s="47"/>
      <c r="CB16" s="185"/>
      <c r="CC16" s="185"/>
      <c r="CD16" s="185"/>
      <c r="CE16" s="231"/>
      <c r="CF16" s="47"/>
      <c r="CG16" s="180"/>
      <c r="CH16" s="180"/>
      <c r="CI16" s="180"/>
      <c r="CJ16" s="231"/>
      <c r="CK16" s="47"/>
      <c r="CL16" s="180"/>
      <c r="CM16" s="180"/>
      <c r="CN16" s="180"/>
      <c r="CO16" s="231"/>
      <c r="CP16" s="47">
        <f>CQ16</f>
        <v>1</v>
      </c>
      <c r="CQ16" s="185">
        <v>1</v>
      </c>
      <c r="CR16" s="185"/>
      <c r="CS16" s="185"/>
      <c r="CT16" s="231"/>
      <c r="CU16" s="47">
        <f>CV16</f>
        <v>2</v>
      </c>
      <c r="CV16" s="185">
        <v>2</v>
      </c>
      <c r="CW16" s="185"/>
      <c r="CX16" s="185"/>
      <c r="CY16" s="231"/>
      <c r="CZ16" s="48">
        <f t="shared" si="0"/>
        <v>8</v>
      </c>
      <c r="DA16" s="200">
        <f t="shared" ref="DA16:DA18" si="5">DB16+DC16+DD16</f>
        <v>0</v>
      </c>
      <c r="DB16" s="185"/>
      <c r="DC16" s="185"/>
      <c r="DD16" s="182"/>
      <c r="DE16" s="231"/>
      <c r="DF16" s="32">
        <v>2</v>
      </c>
      <c r="DG16" s="19"/>
      <c r="DH16" s="19"/>
      <c r="DI16" s="19"/>
      <c r="DJ16" s="347"/>
      <c r="DK16" s="32">
        <v>1</v>
      </c>
      <c r="DL16" s="19"/>
      <c r="DM16" s="19"/>
      <c r="DN16" s="19"/>
      <c r="DO16" s="231"/>
      <c r="DP16" s="147">
        <f t="shared" si="1"/>
        <v>3</v>
      </c>
      <c r="DQ16" s="50"/>
      <c r="DR16" s="25"/>
      <c r="DS16" s="25"/>
      <c r="DT16" s="25"/>
      <c r="DU16" s="231"/>
    </row>
    <row r="17" spans="1:125" ht="24.75" customHeight="1" x14ac:dyDescent="0.25">
      <c r="A17" s="361"/>
      <c r="B17" s="222"/>
      <c r="C17" s="60">
        <f t="shared" si="2"/>
        <v>8492.2999999999993</v>
      </c>
      <c r="D17" s="47"/>
      <c r="E17" s="19"/>
      <c r="F17" s="19"/>
      <c r="G17" s="19"/>
      <c r="H17" s="19"/>
      <c r="I17" s="47"/>
      <c r="J17" s="19"/>
      <c r="K17" s="19"/>
      <c r="L17" s="19"/>
      <c r="M17" s="19"/>
      <c r="N17" s="47"/>
      <c r="O17" s="19"/>
      <c r="P17" s="19"/>
      <c r="Q17" s="19"/>
      <c r="R17" s="19"/>
      <c r="S17" s="47">
        <f>U17</f>
        <v>6.6</v>
      </c>
      <c r="T17" s="19"/>
      <c r="U17" s="19">
        <v>6.6</v>
      </c>
      <c r="V17" s="19"/>
      <c r="W17" s="19"/>
      <c r="X17" s="142"/>
      <c r="Y17" s="50">
        <v>5040.6000000000004</v>
      </c>
      <c r="Z17" s="100">
        <v>5040.6000000000004</v>
      </c>
      <c r="AA17" s="19"/>
      <c r="AB17" s="19"/>
      <c r="AC17" s="63"/>
      <c r="AD17" s="19"/>
      <c r="AE17" s="344" t="s">
        <v>176</v>
      </c>
      <c r="AF17" s="32"/>
      <c r="AG17" s="125"/>
      <c r="AH17" s="125"/>
      <c r="AI17" s="125"/>
      <c r="AJ17" s="231"/>
      <c r="AK17" s="133">
        <f t="shared" si="3"/>
        <v>5040.6000000000004</v>
      </c>
      <c r="AL17" s="136">
        <v>2696.7</v>
      </c>
      <c r="AM17" s="99">
        <v>2696.7</v>
      </c>
      <c r="AN17" s="25"/>
      <c r="AO17" s="49"/>
      <c r="AP17" s="25"/>
      <c r="AQ17" s="342" t="s">
        <v>175</v>
      </c>
      <c r="AR17" s="50">
        <v>186.5</v>
      </c>
      <c r="AS17" s="25">
        <v>186.5</v>
      </c>
      <c r="AT17" s="25"/>
      <c r="AU17" s="25"/>
      <c r="AV17" s="231"/>
      <c r="AW17" s="50">
        <v>175.7</v>
      </c>
      <c r="AX17" s="92">
        <v>175.7</v>
      </c>
      <c r="AY17" s="92"/>
      <c r="AZ17" s="92"/>
      <c r="BA17" s="231"/>
      <c r="BB17" s="47"/>
      <c r="BC17" s="19"/>
      <c r="BD17" s="19"/>
      <c r="BE17" s="19"/>
      <c r="BF17" s="231"/>
      <c r="BG17" s="47"/>
      <c r="BH17" s="19"/>
      <c r="BI17" s="19"/>
      <c r="BJ17" s="19"/>
      <c r="BK17" s="231"/>
      <c r="BL17" s="47">
        <f>BM17</f>
        <v>17.2</v>
      </c>
      <c r="BM17" s="19">
        <v>17.2</v>
      </c>
      <c r="BN17" s="19"/>
      <c r="BO17" s="19"/>
      <c r="BP17" s="243"/>
      <c r="BQ17" s="47"/>
      <c r="BR17" s="19"/>
      <c r="BS17" s="19"/>
      <c r="BT17" s="19"/>
      <c r="BU17" s="231"/>
      <c r="BV17" s="36"/>
      <c r="BW17" s="51"/>
      <c r="BX17" s="51"/>
      <c r="BY17" s="51"/>
      <c r="BZ17" s="243"/>
      <c r="CA17" s="47"/>
      <c r="CB17" s="185"/>
      <c r="CC17" s="185"/>
      <c r="CD17" s="185"/>
      <c r="CE17" s="231"/>
      <c r="CF17" s="47"/>
      <c r="CG17" s="180"/>
      <c r="CH17" s="180"/>
      <c r="CI17" s="180"/>
      <c r="CJ17" s="231"/>
      <c r="CK17" s="47"/>
      <c r="CL17" s="180"/>
      <c r="CM17" s="180"/>
      <c r="CN17" s="180"/>
      <c r="CO17" s="231"/>
      <c r="CP17" s="93">
        <f>CQ17</f>
        <v>21</v>
      </c>
      <c r="CQ17" s="48">
        <v>21</v>
      </c>
      <c r="CR17" s="185"/>
      <c r="CS17" s="185"/>
      <c r="CT17" s="231"/>
      <c r="CU17" s="93">
        <f>CV17</f>
        <v>166.1</v>
      </c>
      <c r="CV17" s="185">
        <v>166.1</v>
      </c>
      <c r="CW17" s="185"/>
      <c r="CX17" s="185"/>
      <c r="CY17" s="231"/>
      <c r="CZ17" s="48">
        <f t="shared" si="0"/>
        <v>566.5</v>
      </c>
      <c r="DA17" s="200"/>
      <c r="DB17" s="185"/>
      <c r="DC17" s="185"/>
      <c r="DD17" s="182"/>
      <c r="DE17" s="231"/>
      <c r="DF17" s="32">
        <v>160</v>
      </c>
      <c r="DG17" s="19">
        <v>160</v>
      </c>
      <c r="DH17" s="19"/>
      <c r="DI17" s="19"/>
      <c r="DJ17" s="347"/>
      <c r="DK17" s="32">
        <f>DM17</f>
        <v>21.9</v>
      </c>
      <c r="DL17" s="19"/>
      <c r="DM17" s="19">
        <v>21.9</v>
      </c>
      <c r="DN17" s="19"/>
      <c r="DO17" s="231"/>
      <c r="DP17" s="147">
        <f t="shared" si="1"/>
        <v>181.9</v>
      </c>
      <c r="DQ17" s="50"/>
      <c r="DR17" s="25"/>
      <c r="DS17" s="25"/>
      <c r="DT17" s="25"/>
      <c r="DU17" s="231"/>
    </row>
    <row r="18" spans="1:125" ht="38.25" customHeight="1" x14ac:dyDescent="0.25">
      <c r="A18" s="73" t="s">
        <v>132</v>
      </c>
      <c r="B18" s="217"/>
      <c r="C18" s="60">
        <f t="shared" si="2"/>
        <v>6537.5499999999975</v>
      </c>
      <c r="D18" s="47">
        <f>E18+F18+G18</f>
        <v>381.3</v>
      </c>
      <c r="E18" s="40">
        <v>381.3</v>
      </c>
      <c r="F18" s="40"/>
      <c r="G18" s="40"/>
      <c r="H18" s="40" t="s">
        <v>102</v>
      </c>
      <c r="I18" s="93">
        <f>J18</f>
        <v>174</v>
      </c>
      <c r="J18" s="75">
        <v>174</v>
      </c>
      <c r="K18" s="40"/>
      <c r="L18" s="40"/>
      <c r="M18" s="40" t="s">
        <v>109</v>
      </c>
      <c r="N18" s="74">
        <v>245.5</v>
      </c>
      <c r="O18" s="40">
        <v>245.5</v>
      </c>
      <c r="P18" s="40"/>
      <c r="Q18" s="40"/>
      <c r="R18" s="40" t="s">
        <v>102</v>
      </c>
      <c r="S18" s="74">
        <f>T18+U18</f>
        <v>113.7</v>
      </c>
      <c r="T18" s="40">
        <v>61.7</v>
      </c>
      <c r="U18" s="40">
        <v>52</v>
      </c>
      <c r="V18" s="40"/>
      <c r="W18" s="40" t="s">
        <v>102</v>
      </c>
      <c r="X18" s="142">
        <f t="shared" si="4"/>
        <v>914.5</v>
      </c>
      <c r="Y18" s="78">
        <v>2029.7</v>
      </c>
      <c r="Z18" s="40">
        <v>1499.4</v>
      </c>
      <c r="AA18" s="40"/>
      <c r="AB18" s="40">
        <v>530.29999999999995</v>
      </c>
      <c r="AC18" s="40" t="s">
        <v>133</v>
      </c>
      <c r="AD18" s="40" t="s">
        <v>104</v>
      </c>
      <c r="AE18" s="345"/>
      <c r="AF18" s="76">
        <v>29.7</v>
      </c>
      <c r="AG18" s="40">
        <v>29.7</v>
      </c>
      <c r="AH18" s="40"/>
      <c r="AI18" s="40"/>
      <c r="AJ18" s="231"/>
      <c r="AK18" s="133">
        <f t="shared" si="3"/>
        <v>2059.4</v>
      </c>
      <c r="AL18" s="136">
        <f>AM18+AN18+AO18</f>
        <v>2045.8</v>
      </c>
      <c r="AM18" s="42">
        <v>2045.8</v>
      </c>
      <c r="AN18" s="42"/>
      <c r="AO18" s="77"/>
      <c r="AP18" s="42" t="s">
        <v>104</v>
      </c>
      <c r="AQ18" s="343"/>
      <c r="AR18" s="78">
        <f>AT18</f>
        <v>227.4</v>
      </c>
      <c r="AS18" s="42"/>
      <c r="AT18" s="42">
        <v>227.4</v>
      </c>
      <c r="AU18" s="42"/>
      <c r="AV18" s="231"/>
      <c r="AW18" s="78">
        <v>122.9</v>
      </c>
      <c r="AX18" s="42">
        <v>122.9</v>
      </c>
      <c r="AY18" s="42"/>
      <c r="AZ18" s="42"/>
      <c r="BA18" s="231"/>
      <c r="BB18" s="74">
        <v>66.7</v>
      </c>
      <c r="BC18" s="40"/>
      <c r="BD18" s="40">
        <v>66.7</v>
      </c>
      <c r="BE18" s="40"/>
      <c r="BF18" s="231"/>
      <c r="BG18" s="74">
        <v>51.5</v>
      </c>
      <c r="BH18" s="40"/>
      <c r="BI18" s="40">
        <v>51.5</v>
      </c>
      <c r="BJ18" s="40"/>
      <c r="BK18" s="231"/>
      <c r="BL18" s="74">
        <f>BM18</f>
        <v>35.6</v>
      </c>
      <c r="BM18" s="40">
        <v>35.6</v>
      </c>
      <c r="BN18" s="40"/>
      <c r="BO18" s="40"/>
      <c r="BP18" s="243"/>
      <c r="BQ18" s="74">
        <v>23</v>
      </c>
      <c r="BR18" s="40"/>
      <c r="BS18" s="40">
        <v>23</v>
      </c>
      <c r="BT18" s="40"/>
      <c r="BU18" s="231"/>
      <c r="BV18" s="132">
        <v>11.8</v>
      </c>
      <c r="BW18" s="193"/>
      <c r="BX18" s="193">
        <v>11.8</v>
      </c>
      <c r="BY18" s="193"/>
      <c r="BZ18" s="243"/>
      <c r="CA18" s="74">
        <f>CC18</f>
        <v>3.7</v>
      </c>
      <c r="CB18" s="40"/>
      <c r="CC18" s="40">
        <v>3.7</v>
      </c>
      <c r="CD18" s="40"/>
      <c r="CE18" s="231"/>
      <c r="CF18" s="74">
        <f>CH18</f>
        <v>12</v>
      </c>
      <c r="CG18" s="40"/>
      <c r="CH18" s="40">
        <v>12</v>
      </c>
      <c r="CI18" s="40"/>
      <c r="CJ18" s="231"/>
      <c r="CK18" s="74">
        <f>CM18</f>
        <v>43.95</v>
      </c>
      <c r="CL18" s="40"/>
      <c r="CM18" s="40">
        <v>43.95</v>
      </c>
      <c r="CN18" s="40"/>
      <c r="CO18" s="231"/>
      <c r="CP18" s="74">
        <f>CR18</f>
        <v>21.4</v>
      </c>
      <c r="CQ18" s="40"/>
      <c r="CR18" s="40">
        <v>21.4</v>
      </c>
      <c r="CS18" s="40"/>
      <c r="CT18" s="231"/>
      <c r="CU18" s="74">
        <f>CV18</f>
        <v>163.4</v>
      </c>
      <c r="CV18" s="40">
        <v>163.4</v>
      </c>
      <c r="CW18" s="40"/>
      <c r="CX18" s="40"/>
      <c r="CY18" s="231"/>
      <c r="CZ18" s="48">
        <f t="shared" si="0"/>
        <v>783.35</v>
      </c>
      <c r="DA18" s="200">
        <f t="shared" si="5"/>
        <v>331.7</v>
      </c>
      <c r="DB18" s="40">
        <v>268.3</v>
      </c>
      <c r="DC18" s="40">
        <v>63.4</v>
      </c>
      <c r="DD18" s="40"/>
      <c r="DE18" s="231"/>
      <c r="DF18" s="76">
        <v>200</v>
      </c>
      <c r="DG18" s="40">
        <v>200</v>
      </c>
      <c r="DH18" s="40"/>
      <c r="DI18" s="40"/>
      <c r="DJ18" s="347"/>
      <c r="DK18" s="76">
        <f>DL18</f>
        <v>66.900000000000006</v>
      </c>
      <c r="DL18" s="40">
        <v>66.900000000000006</v>
      </c>
      <c r="DM18" s="40"/>
      <c r="DN18" s="40"/>
      <c r="DO18" s="231"/>
      <c r="DP18" s="147">
        <f t="shared" si="1"/>
        <v>266.89999999999998</v>
      </c>
      <c r="DQ18" s="78">
        <v>135.9</v>
      </c>
      <c r="DR18" s="42">
        <v>135.9</v>
      </c>
      <c r="DS18" s="42"/>
      <c r="DT18" s="42"/>
      <c r="DU18" s="231"/>
    </row>
    <row r="19" spans="1:125" s="87" customFormat="1" x14ac:dyDescent="0.25">
      <c r="A19" s="73" t="s">
        <v>158</v>
      </c>
      <c r="B19" s="217"/>
      <c r="C19" s="60">
        <f t="shared" si="2"/>
        <v>25051.870000000003</v>
      </c>
      <c r="D19" s="93">
        <f>D12+D14+D18</f>
        <v>1442.5</v>
      </c>
      <c r="E19" s="72">
        <f>E12+E14+E18</f>
        <v>677.2</v>
      </c>
      <c r="F19" s="72">
        <f>F12</f>
        <v>707.7</v>
      </c>
      <c r="G19" s="72">
        <v>57.6</v>
      </c>
      <c r="H19" s="72" t="s">
        <v>108</v>
      </c>
      <c r="I19" s="47">
        <f>I12+I14+I18</f>
        <v>793.4</v>
      </c>
      <c r="J19" s="48">
        <f>J14+J18</f>
        <v>210</v>
      </c>
      <c r="K19" s="100">
        <f>SUM(K12:K18)</f>
        <v>510</v>
      </c>
      <c r="L19" s="72">
        <f>SUM(L12:L18)</f>
        <v>73.400000000000006</v>
      </c>
      <c r="M19" s="72" t="s">
        <v>108</v>
      </c>
      <c r="N19" s="93">
        <f>N12+N14+N18</f>
        <v>869</v>
      </c>
      <c r="O19" s="48">
        <f>O12+O14+O18</f>
        <v>305.8</v>
      </c>
      <c r="P19" s="72">
        <f>P12</f>
        <v>493.6</v>
      </c>
      <c r="Q19" s="72">
        <f>Q12</f>
        <v>69.599999999999994</v>
      </c>
      <c r="R19" s="72" t="s">
        <v>108</v>
      </c>
      <c r="S19" s="47">
        <f>S12+S14+S17+S18</f>
        <v>487.8</v>
      </c>
      <c r="T19" s="72">
        <f>T14+T17+T18</f>
        <v>64.100000000000009</v>
      </c>
      <c r="U19" s="72">
        <f>U12+U17+U18</f>
        <v>279.10000000000002</v>
      </c>
      <c r="V19" s="72">
        <v>144.6</v>
      </c>
      <c r="W19" s="72" t="s">
        <v>108</v>
      </c>
      <c r="X19" s="142">
        <f>D19+I19+N19+S19</f>
        <v>3592.7000000000003</v>
      </c>
      <c r="Y19" s="50">
        <f>Y12+Y13+Y14+Y17+Y18</f>
        <v>9673</v>
      </c>
      <c r="Z19" s="72">
        <f>Z12+Z13+Z14+Z17+Z18</f>
        <v>6882.1</v>
      </c>
      <c r="AA19" s="72">
        <f>SUM(AA12:AA18)</f>
        <v>1808.5</v>
      </c>
      <c r="AB19" s="72">
        <f>SUM(AB12:AB18)</f>
        <v>982.4</v>
      </c>
      <c r="AC19" s="72"/>
      <c r="AD19" s="72" t="s">
        <v>108</v>
      </c>
      <c r="AE19" s="346"/>
      <c r="AF19" s="32">
        <f>AF12+AF14+AF18</f>
        <v>200</v>
      </c>
      <c r="AG19" s="125">
        <f>SUM(AG12:AG18)</f>
        <v>62.400000000000006</v>
      </c>
      <c r="AH19" s="125">
        <f>SUM(AH12:AH18)</f>
        <v>102.1</v>
      </c>
      <c r="AI19" s="125">
        <v>35.5</v>
      </c>
      <c r="AJ19" s="231"/>
      <c r="AK19" s="133">
        <f>Y19+AF19</f>
        <v>9873</v>
      </c>
      <c r="AL19" s="136">
        <f>AL12+AL13+AL14+AL17+AL18</f>
        <v>6384.3</v>
      </c>
      <c r="AM19" s="71">
        <f>AM12+AM13+AM14+AM17+AM18</f>
        <v>5058.3999999999996</v>
      </c>
      <c r="AN19" s="92">
        <v>1181.8</v>
      </c>
      <c r="AO19" s="49">
        <f>SUM(AO12:AO18)</f>
        <v>144.1</v>
      </c>
      <c r="AP19" s="71" t="s">
        <v>108</v>
      </c>
      <c r="AQ19" s="124"/>
      <c r="AR19" s="94">
        <f>AR12+AR14+AR17+AR18</f>
        <v>618.29999999999995</v>
      </c>
      <c r="AS19" s="97">
        <f>AS14+AS17</f>
        <v>197.7</v>
      </c>
      <c r="AT19" s="71">
        <f>SUM(AT12:AT18)</f>
        <v>317.39999999999998</v>
      </c>
      <c r="AU19" s="71">
        <v>103.2</v>
      </c>
      <c r="AV19" s="231"/>
      <c r="AW19" s="94">
        <f>AW12+AW14+AW17+AW18</f>
        <v>417.4</v>
      </c>
      <c r="AX19" s="92">
        <f>SUM(AX12:AX18)</f>
        <v>304.60000000000002</v>
      </c>
      <c r="AY19" s="92">
        <f>AY12+AY14</f>
        <v>112.80000000000001</v>
      </c>
      <c r="AZ19" s="92"/>
      <c r="BA19" s="231"/>
      <c r="BB19" s="94">
        <f>BB12+BB14+BB17+BB18</f>
        <v>227.7</v>
      </c>
      <c r="BC19" s="72">
        <v>14.3</v>
      </c>
      <c r="BD19" s="72">
        <f>SUM(BD12:BD18)</f>
        <v>213.39999999999998</v>
      </c>
      <c r="BE19" s="72"/>
      <c r="BF19" s="231"/>
      <c r="BG19" s="94">
        <f>BG12+BG14+BG17+BG18</f>
        <v>139.69999999999999</v>
      </c>
      <c r="BH19" s="72">
        <v>13.5</v>
      </c>
      <c r="BI19" s="72">
        <f>BI12+BI18</f>
        <v>126.2</v>
      </c>
      <c r="BJ19" s="72"/>
      <c r="BK19" s="231"/>
      <c r="BL19" s="94">
        <f>BL12+BL14+BL17+BL18</f>
        <v>184.5</v>
      </c>
      <c r="BM19" s="72">
        <f>BM14+BM17+BM18</f>
        <v>59.6</v>
      </c>
      <c r="BN19" s="72">
        <f>SUM(BN12:BN18)</f>
        <v>124.9</v>
      </c>
      <c r="BO19" s="72"/>
      <c r="BP19" s="243"/>
      <c r="BQ19" s="94">
        <f>BQ12+BQ14+BQ17+BQ18</f>
        <v>158.19999999999999</v>
      </c>
      <c r="BR19" s="72"/>
      <c r="BS19" s="72">
        <f>SUM(BS12:BS18)</f>
        <v>158.19999999999999</v>
      </c>
      <c r="BT19" s="72"/>
      <c r="BU19" s="231"/>
      <c r="BV19" s="36">
        <f>BV12+BV14+BV18</f>
        <v>69</v>
      </c>
      <c r="BW19" s="51"/>
      <c r="BX19" s="51">
        <f>BX12+BX14+BX18</f>
        <v>69</v>
      </c>
      <c r="BY19" s="51"/>
      <c r="BZ19" s="243"/>
      <c r="CA19" s="94">
        <f>CA12+CA14+CA17+CA18</f>
        <v>34.200000000000003</v>
      </c>
      <c r="CB19" s="185"/>
      <c r="CC19" s="185">
        <f>CC12+CC18</f>
        <v>34.200000000000003</v>
      </c>
      <c r="CD19" s="185"/>
      <c r="CE19" s="231"/>
      <c r="CF19" s="94">
        <f>CF12+CF14+CF18</f>
        <v>114.10000000000001</v>
      </c>
      <c r="CG19" s="180"/>
      <c r="CH19" s="180">
        <f>CH12+CH14+CH18</f>
        <v>81.100000000000009</v>
      </c>
      <c r="CI19" s="180">
        <f>CI12</f>
        <v>33</v>
      </c>
      <c r="CJ19" s="231"/>
      <c r="CK19" s="94">
        <f>CK12+CK14+CK18</f>
        <v>88.77000000000001</v>
      </c>
      <c r="CL19" s="180"/>
      <c r="CM19" s="48">
        <f>CM12+CM14+CM18</f>
        <v>88.77000000000001</v>
      </c>
      <c r="CN19" s="180"/>
      <c r="CO19" s="231"/>
      <c r="CP19" s="94">
        <f>CP12+CP14+CP17+CP18</f>
        <v>160.5</v>
      </c>
      <c r="CQ19" s="48">
        <f>CQ14+CQ17</f>
        <v>24.8</v>
      </c>
      <c r="CR19" s="185">
        <f>CR12+CR14+CR18</f>
        <v>135.69999999999999</v>
      </c>
      <c r="CS19" s="185"/>
      <c r="CT19" s="231"/>
      <c r="CU19" s="94">
        <f>CU12+CU14+CU17+CU18</f>
        <v>685.3</v>
      </c>
      <c r="CV19" s="185">
        <f>CV14+CV17+CV18</f>
        <v>344.4</v>
      </c>
      <c r="CW19" s="185">
        <f>CW12</f>
        <v>340.9</v>
      </c>
      <c r="CX19" s="185"/>
      <c r="CY19" s="231"/>
      <c r="CZ19" s="48">
        <f>CZ12+CZ14+CZ17+CZ18</f>
        <v>2897.67</v>
      </c>
      <c r="DA19" s="200">
        <f>DA12+DA14+DA18</f>
        <v>1068.3</v>
      </c>
      <c r="DB19" s="48">
        <f>DB12+DB14+DB17+DB18</f>
        <v>321.3</v>
      </c>
      <c r="DC19" s="48">
        <f t="shared" ref="DC19:DD19" si="6">DC12+DC14+DC17+DC18</f>
        <v>632.6</v>
      </c>
      <c r="DD19" s="48">
        <f t="shared" si="6"/>
        <v>114.39999999999999</v>
      </c>
      <c r="DE19" s="231"/>
      <c r="DF19" s="32">
        <f>DF12+DF14+DF17+DF18</f>
        <v>562.9</v>
      </c>
      <c r="DG19" s="100">
        <f>SUM(DG12:DG18)</f>
        <v>368.6</v>
      </c>
      <c r="DH19" s="72">
        <f>SUM(DH12:DH18)</f>
        <v>194.3</v>
      </c>
      <c r="DI19" s="72"/>
      <c r="DJ19" s="347"/>
      <c r="DK19" s="32">
        <f>DK12+DK14+DK17+DK18</f>
        <v>123.1</v>
      </c>
      <c r="DL19" s="72">
        <f>SUM(DL12:DL18)</f>
        <v>77.7</v>
      </c>
      <c r="DM19" s="72">
        <f>SUM(DM12:DM18)</f>
        <v>45.4</v>
      </c>
      <c r="DN19" s="72"/>
      <c r="DO19" s="231"/>
      <c r="DP19" s="147">
        <f>DF19+DK19</f>
        <v>686</v>
      </c>
      <c r="DQ19" s="50">
        <f>DQ12+DQ14+DQ18</f>
        <v>549.9</v>
      </c>
      <c r="DR19" s="71">
        <f>SUM(DR12:DR18)</f>
        <v>166.70000000000002</v>
      </c>
      <c r="DS19" s="71">
        <f>DS12</f>
        <v>383.2</v>
      </c>
      <c r="DT19" s="71"/>
      <c r="DU19" s="231"/>
    </row>
    <row r="20" spans="1:125" x14ac:dyDescent="0.25">
      <c r="A20" s="88" t="s">
        <v>149</v>
      </c>
      <c r="B20" s="88"/>
      <c r="C20" s="60"/>
      <c r="D20" s="98">
        <f>G19+F19+E19</f>
        <v>1442.5</v>
      </c>
      <c r="E20" s="79"/>
      <c r="F20" s="79"/>
      <c r="G20" s="79"/>
      <c r="H20" s="80"/>
      <c r="I20" s="81">
        <f>J19+K19+L19</f>
        <v>793.4</v>
      </c>
      <c r="J20" s="79"/>
      <c r="K20" s="79"/>
      <c r="L20" s="79"/>
      <c r="M20" s="80"/>
      <c r="N20" s="98">
        <f>Q19+P19+O19</f>
        <v>869</v>
      </c>
      <c r="O20" s="82"/>
      <c r="P20" s="82"/>
      <c r="Q20" s="82"/>
      <c r="R20" s="82"/>
      <c r="S20" s="81">
        <f>T19+U19+V19</f>
        <v>487.80000000000007</v>
      </c>
      <c r="T20" s="82"/>
      <c r="U20" s="82"/>
      <c r="V20" s="82"/>
      <c r="W20" s="82"/>
      <c r="X20" s="144">
        <f>X12+X14+X18</f>
        <v>3586.1</v>
      </c>
      <c r="Y20" s="81">
        <f>Z19+AA19+AB19</f>
        <v>9673</v>
      </c>
      <c r="Z20" s="82"/>
      <c r="AA20" s="82"/>
      <c r="AB20" s="82"/>
      <c r="AC20" s="82"/>
      <c r="AD20" s="82"/>
      <c r="AE20" s="151"/>
      <c r="AF20" s="130">
        <f>AG19+AH19+AI19</f>
        <v>200</v>
      </c>
      <c r="AG20" s="82"/>
      <c r="AH20" s="82"/>
      <c r="AI20" s="82"/>
      <c r="AJ20" s="126"/>
      <c r="AK20" s="134">
        <f>Y20+AF20</f>
        <v>9873</v>
      </c>
      <c r="AL20" s="137">
        <f>AM19+AN19+AO19</f>
        <v>6384.3</v>
      </c>
      <c r="AM20" s="83"/>
      <c r="AN20" s="83"/>
      <c r="AO20" s="84"/>
      <c r="AP20" s="83"/>
      <c r="AQ20" s="83"/>
      <c r="AR20" s="85">
        <f>AS19+AT19+AU19</f>
        <v>618.29999999999995</v>
      </c>
      <c r="AS20" s="83"/>
      <c r="AT20" s="83"/>
      <c r="AU20" s="83"/>
      <c r="AV20" s="66"/>
      <c r="AW20" s="85">
        <f>AX19+AY19+AZ19</f>
        <v>417.40000000000003</v>
      </c>
      <c r="AX20" s="83"/>
      <c r="AY20" s="83"/>
      <c r="AZ20" s="83"/>
      <c r="BA20" s="89"/>
      <c r="BB20" s="85">
        <f>BC19+BD19+BE19</f>
        <v>227.7</v>
      </c>
      <c r="BC20" s="82"/>
      <c r="BD20" s="82"/>
      <c r="BE20" s="82"/>
      <c r="BF20" s="66"/>
      <c r="BG20" s="101">
        <f>BH19+BI19+BJ19</f>
        <v>139.69999999999999</v>
      </c>
      <c r="BH20" s="82"/>
      <c r="BI20" s="82"/>
      <c r="BJ20" s="82"/>
      <c r="BK20" s="66"/>
      <c r="BL20" s="85">
        <f>BM19+BN19+BO19</f>
        <v>184.5</v>
      </c>
      <c r="BM20" s="82"/>
      <c r="BN20" s="82"/>
      <c r="BO20" s="82"/>
      <c r="BP20" s="65"/>
      <c r="BQ20" s="85">
        <f>BR19+BS19+BT19</f>
        <v>158.19999999999999</v>
      </c>
      <c r="BR20" s="82"/>
      <c r="BS20" s="82"/>
      <c r="BT20" s="82"/>
      <c r="BU20" s="66"/>
      <c r="BV20" s="205">
        <f>BW19+BX19+BY19</f>
        <v>69</v>
      </c>
      <c r="BW20" s="194"/>
      <c r="BX20" s="194"/>
      <c r="BY20" s="194"/>
      <c r="BZ20" s="194"/>
      <c r="CA20" s="85">
        <f>CB19+CC19+CD19</f>
        <v>34.200000000000003</v>
      </c>
      <c r="CB20" s="82"/>
      <c r="CC20" s="82"/>
      <c r="CD20" s="82"/>
      <c r="CE20" s="184"/>
      <c r="CF20" s="85">
        <f>CG19+CH19+CI19</f>
        <v>114.10000000000001</v>
      </c>
      <c r="CG20" s="82"/>
      <c r="CH20" s="82"/>
      <c r="CI20" s="82"/>
      <c r="CJ20" s="181"/>
      <c r="CK20" s="85">
        <f>CL19+CM19+CN19</f>
        <v>88.77000000000001</v>
      </c>
      <c r="CL20" s="82"/>
      <c r="CM20" s="82"/>
      <c r="CN20" s="82"/>
      <c r="CO20" s="181"/>
      <c r="CP20" s="85">
        <f>CQ19+CR19+CS19</f>
        <v>160.5</v>
      </c>
      <c r="CQ20" s="82"/>
      <c r="CR20" s="82"/>
      <c r="CS20" s="82"/>
      <c r="CT20" s="184"/>
      <c r="CU20" s="85">
        <f>CV19+CW19+CX19</f>
        <v>685.3</v>
      </c>
      <c r="CV20" s="82"/>
      <c r="CW20" s="82"/>
      <c r="CX20" s="82"/>
      <c r="CY20" s="184"/>
      <c r="CZ20" s="82"/>
      <c r="DA20" s="101">
        <f>DB19+DC19+DD19</f>
        <v>1068.3000000000002</v>
      </c>
      <c r="DB20" s="82"/>
      <c r="DC20" s="82"/>
      <c r="DD20" s="82"/>
      <c r="DE20" s="66"/>
      <c r="DF20" s="85">
        <f>DG19+DH19+DI19</f>
        <v>562.90000000000009</v>
      </c>
      <c r="DG20" s="82"/>
      <c r="DH20" s="82"/>
      <c r="DI20" s="82"/>
      <c r="DJ20" s="86"/>
      <c r="DK20" s="102">
        <f>DL19+DM19+DN19</f>
        <v>123.1</v>
      </c>
      <c r="DL20" s="82"/>
      <c r="DM20" s="82"/>
      <c r="DN20" s="82"/>
      <c r="DO20" s="66"/>
      <c r="DP20" s="148">
        <f>DP12+DP14+DP17+DP18</f>
        <v>686</v>
      </c>
      <c r="DQ20" s="85">
        <f>DR19+DS19+DT19</f>
        <v>549.9</v>
      </c>
      <c r="DR20" s="189"/>
      <c r="DS20" s="189"/>
      <c r="DT20" s="189"/>
      <c r="DU20" s="245"/>
    </row>
    <row r="21" spans="1:125" ht="15" customHeight="1" x14ac:dyDescent="0.25">
      <c r="A21" s="68" t="s">
        <v>138</v>
      </c>
      <c r="B21" s="68"/>
      <c r="C21" s="103">
        <f>X21+AK21+AQ21+CZ21+DE21+DP21+DU21</f>
        <v>510</v>
      </c>
      <c r="D21" s="289" t="s">
        <v>215</v>
      </c>
      <c r="E21" s="290"/>
      <c r="F21" s="290"/>
      <c r="G21" s="291"/>
      <c r="H21" s="51">
        <v>55</v>
      </c>
      <c r="I21" s="289" t="s">
        <v>198</v>
      </c>
      <c r="J21" s="290"/>
      <c r="K21" s="290"/>
      <c r="L21" s="291"/>
      <c r="M21" s="51">
        <v>30</v>
      </c>
      <c r="N21" s="289" t="s">
        <v>198</v>
      </c>
      <c r="O21" s="290"/>
      <c r="P21" s="290"/>
      <c r="Q21" s="291"/>
      <c r="R21" s="51">
        <v>30</v>
      </c>
      <c r="S21" s="289" t="s">
        <v>198</v>
      </c>
      <c r="T21" s="290"/>
      <c r="U21" s="290"/>
      <c r="V21" s="291"/>
      <c r="W21" s="51">
        <v>10</v>
      </c>
      <c r="X21" s="142">
        <f>H21+M21+R21+W21</f>
        <v>125</v>
      </c>
      <c r="Y21" s="261" t="s">
        <v>110</v>
      </c>
      <c r="Z21" s="261"/>
      <c r="AA21" s="261"/>
      <c r="AB21" s="261"/>
      <c r="AC21" s="261"/>
      <c r="AD21" s="207"/>
      <c r="AE21" s="212">
        <v>140</v>
      </c>
      <c r="AF21" s="289" t="s">
        <v>198</v>
      </c>
      <c r="AG21" s="290"/>
      <c r="AH21" s="290"/>
      <c r="AI21" s="291"/>
      <c r="AJ21" s="51">
        <v>2</v>
      </c>
      <c r="AK21" s="134">
        <f>AE21+AJ21</f>
        <v>142</v>
      </c>
      <c r="AL21" s="261" t="s">
        <v>198</v>
      </c>
      <c r="AM21" s="261"/>
      <c r="AN21" s="261"/>
      <c r="AO21" s="261"/>
      <c r="AP21" s="261"/>
      <c r="AQ21" s="138">
        <v>100</v>
      </c>
      <c r="AR21" s="246" t="s">
        <v>196</v>
      </c>
      <c r="AS21" s="247"/>
      <c r="AT21" s="247"/>
      <c r="AU21" s="247"/>
      <c r="AV21" s="197">
        <v>10</v>
      </c>
      <c r="AW21" s="246" t="s">
        <v>196</v>
      </c>
      <c r="AX21" s="247"/>
      <c r="AY21" s="247"/>
      <c r="AZ21" s="247"/>
      <c r="BA21" s="197">
        <v>10</v>
      </c>
      <c r="BB21" s="246" t="s">
        <v>196</v>
      </c>
      <c r="BC21" s="247"/>
      <c r="BD21" s="247"/>
      <c r="BE21" s="247"/>
      <c r="BF21" s="197">
        <v>10</v>
      </c>
      <c r="BG21" s="246" t="s">
        <v>196</v>
      </c>
      <c r="BH21" s="247"/>
      <c r="BI21" s="247"/>
      <c r="BJ21" s="247"/>
      <c r="BK21" s="197">
        <v>8</v>
      </c>
      <c r="BL21" s="246" t="s">
        <v>196</v>
      </c>
      <c r="BM21" s="247"/>
      <c r="BN21" s="247"/>
      <c r="BO21" s="247"/>
      <c r="BP21" s="197">
        <v>5</v>
      </c>
      <c r="BQ21" s="246" t="s">
        <v>196</v>
      </c>
      <c r="BR21" s="247"/>
      <c r="BS21" s="247"/>
      <c r="BT21" s="247"/>
      <c r="BU21" s="197">
        <v>4</v>
      </c>
      <c r="BV21" s="246" t="s">
        <v>196</v>
      </c>
      <c r="BW21" s="247"/>
      <c r="BX21" s="247"/>
      <c r="BY21" s="247"/>
      <c r="BZ21" s="197">
        <v>1</v>
      </c>
      <c r="CA21" s="246" t="s">
        <v>196</v>
      </c>
      <c r="CB21" s="247"/>
      <c r="CC21" s="247"/>
      <c r="CD21" s="247"/>
      <c r="CE21" s="197"/>
      <c r="CF21" s="246" t="s">
        <v>196</v>
      </c>
      <c r="CG21" s="247"/>
      <c r="CH21" s="247"/>
      <c r="CI21" s="247"/>
      <c r="CJ21" s="197">
        <v>10</v>
      </c>
      <c r="CK21" s="246" t="s">
        <v>196</v>
      </c>
      <c r="CL21" s="247"/>
      <c r="CM21" s="247"/>
      <c r="CN21" s="247"/>
      <c r="CO21" s="197"/>
      <c r="CP21" s="246" t="s">
        <v>196</v>
      </c>
      <c r="CQ21" s="247"/>
      <c r="CR21" s="247"/>
      <c r="CS21" s="247"/>
      <c r="CT21" s="197">
        <v>5</v>
      </c>
      <c r="CU21" s="246" t="s">
        <v>196</v>
      </c>
      <c r="CV21" s="247"/>
      <c r="CW21" s="247"/>
      <c r="CX21" s="247"/>
      <c r="CY21" s="197">
        <v>15</v>
      </c>
      <c r="CZ21" s="145">
        <f>AV21+BA21+BF21+BK21+BP21+BU21+BZ21+CE21+CJ21+CO21+CT21+CY21</f>
        <v>78</v>
      </c>
      <c r="DA21" s="246" t="s">
        <v>198</v>
      </c>
      <c r="DB21" s="247"/>
      <c r="DC21" s="247"/>
      <c r="DD21" s="248"/>
      <c r="DE21" s="201">
        <v>15</v>
      </c>
      <c r="DF21" s="246" t="s">
        <v>198</v>
      </c>
      <c r="DG21" s="247"/>
      <c r="DH21" s="247"/>
      <c r="DI21" s="248"/>
      <c r="DJ21" s="206">
        <v>15</v>
      </c>
      <c r="DK21" s="249" t="s">
        <v>198</v>
      </c>
      <c r="DL21" s="250"/>
      <c r="DM21" s="250"/>
      <c r="DN21" s="251"/>
      <c r="DO21" s="206">
        <v>5</v>
      </c>
      <c r="DP21" s="146">
        <f>DJ21+DO21</f>
        <v>20</v>
      </c>
      <c r="DQ21" s="246" t="s">
        <v>209</v>
      </c>
      <c r="DR21" s="247"/>
      <c r="DS21" s="247"/>
      <c r="DT21" s="248"/>
      <c r="DU21" s="202">
        <v>30</v>
      </c>
    </row>
    <row r="22" spans="1:125" ht="15" customHeight="1" x14ac:dyDescent="0.25">
      <c r="A22" s="69" t="s">
        <v>139</v>
      </c>
      <c r="B22" s="69"/>
      <c r="C22" s="103">
        <f t="shared" ref="C22:C29" si="7">X22+AK22+AQ22+CZ22+DE22+DP22+DU22</f>
        <v>60.5</v>
      </c>
      <c r="D22" s="289" t="s">
        <v>216</v>
      </c>
      <c r="E22" s="290"/>
      <c r="F22" s="290"/>
      <c r="G22" s="291"/>
      <c r="H22" s="51">
        <v>7</v>
      </c>
      <c r="I22" s="289" t="s">
        <v>199</v>
      </c>
      <c r="J22" s="290"/>
      <c r="K22" s="290"/>
      <c r="L22" s="291"/>
      <c r="M22" s="51">
        <v>2</v>
      </c>
      <c r="N22" s="289" t="s">
        <v>197</v>
      </c>
      <c r="O22" s="290"/>
      <c r="P22" s="290"/>
      <c r="Q22" s="291"/>
      <c r="R22" s="51">
        <v>2</v>
      </c>
      <c r="S22" s="289" t="s">
        <v>199</v>
      </c>
      <c r="T22" s="290"/>
      <c r="U22" s="290"/>
      <c r="V22" s="291"/>
      <c r="W22" s="51">
        <v>1</v>
      </c>
      <c r="X22" s="142">
        <f t="shared" ref="X22:X23" si="8">H22+M22+R22+W22</f>
        <v>12</v>
      </c>
      <c r="Y22" s="261" t="s">
        <v>135</v>
      </c>
      <c r="Z22" s="261"/>
      <c r="AA22" s="261"/>
      <c r="AB22" s="261"/>
      <c r="AC22" s="261"/>
      <c r="AD22" s="207"/>
      <c r="AE22" s="213">
        <v>15</v>
      </c>
      <c r="AF22" s="289" t="s">
        <v>199</v>
      </c>
      <c r="AG22" s="290"/>
      <c r="AH22" s="290"/>
      <c r="AI22" s="291"/>
      <c r="AJ22" s="51">
        <v>0.5</v>
      </c>
      <c r="AK22" s="134">
        <f>AE22+AJ22</f>
        <v>15.5</v>
      </c>
      <c r="AL22" s="261" t="s">
        <v>202</v>
      </c>
      <c r="AM22" s="261"/>
      <c r="AN22" s="261"/>
      <c r="AO22" s="261"/>
      <c r="AP22" s="261"/>
      <c r="AQ22" s="138">
        <v>10</v>
      </c>
      <c r="AR22" s="246" t="s">
        <v>197</v>
      </c>
      <c r="AS22" s="247"/>
      <c r="AT22" s="247"/>
      <c r="AU22" s="247"/>
      <c r="AV22" s="197">
        <v>2</v>
      </c>
      <c r="AW22" s="246" t="s">
        <v>197</v>
      </c>
      <c r="AX22" s="247"/>
      <c r="AY22" s="247"/>
      <c r="AZ22" s="247"/>
      <c r="BA22" s="197">
        <v>2</v>
      </c>
      <c r="BB22" s="246" t="s">
        <v>197</v>
      </c>
      <c r="BC22" s="247"/>
      <c r="BD22" s="247"/>
      <c r="BE22" s="247"/>
      <c r="BF22" s="197">
        <v>2</v>
      </c>
      <c r="BG22" s="246" t="s">
        <v>197</v>
      </c>
      <c r="BH22" s="247"/>
      <c r="BI22" s="247"/>
      <c r="BJ22" s="247"/>
      <c r="BK22" s="197">
        <v>1</v>
      </c>
      <c r="BL22" s="246" t="s">
        <v>197</v>
      </c>
      <c r="BM22" s="247"/>
      <c r="BN22" s="247"/>
      <c r="BO22" s="247"/>
      <c r="BP22" s="197">
        <v>1.5</v>
      </c>
      <c r="BQ22" s="246" t="s">
        <v>197</v>
      </c>
      <c r="BR22" s="247"/>
      <c r="BS22" s="247"/>
      <c r="BT22" s="247"/>
      <c r="BU22" s="197">
        <v>0.5</v>
      </c>
      <c r="BV22" s="246" t="s">
        <v>197</v>
      </c>
      <c r="BW22" s="247"/>
      <c r="BX22" s="247"/>
      <c r="BY22" s="247"/>
      <c r="BZ22" s="197">
        <v>0.5</v>
      </c>
      <c r="CA22" s="246" t="s">
        <v>197</v>
      </c>
      <c r="CB22" s="247"/>
      <c r="CC22" s="247"/>
      <c r="CD22" s="247"/>
      <c r="CE22" s="197">
        <v>0.5</v>
      </c>
      <c r="CF22" s="246" t="s">
        <v>197</v>
      </c>
      <c r="CG22" s="247"/>
      <c r="CH22" s="247"/>
      <c r="CI22" s="247"/>
      <c r="CJ22" s="197">
        <v>1.5</v>
      </c>
      <c r="CK22" s="246" t="s">
        <v>197</v>
      </c>
      <c r="CL22" s="247"/>
      <c r="CM22" s="247"/>
      <c r="CN22" s="247"/>
      <c r="CO22" s="197">
        <v>0.5</v>
      </c>
      <c r="CP22" s="246" t="s">
        <v>197</v>
      </c>
      <c r="CQ22" s="247"/>
      <c r="CR22" s="247"/>
      <c r="CS22" s="247"/>
      <c r="CT22" s="197">
        <v>1</v>
      </c>
      <c r="CU22" s="246" t="s">
        <v>197</v>
      </c>
      <c r="CV22" s="247"/>
      <c r="CW22" s="247"/>
      <c r="CX22" s="247"/>
      <c r="CY22" s="197">
        <v>3</v>
      </c>
      <c r="CZ22" s="145">
        <f>AV22+BA22+BF22+BK22+BP22+BU22+BZ22+CE22+CJ22+CO22+CT22+CY22</f>
        <v>16</v>
      </c>
      <c r="DA22" s="292" t="s">
        <v>199</v>
      </c>
      <c r="DB22" s="293"/>
      <c r="DC22" s="293"/>
      <c r="DD22" s="294"/>
      <c r="DE22" s="201">
        <v>2</v>
      </c>
      <c r="DF22" s="292" t="s">
        <v>199</v>
      </c>
      <c r="DG22" s="293"/>
      <c r="DH22" s="293"/>
      <c r="DI22" s="294"/>
      <c r="DJ22" s="206">
        <v>2</v>
      </c>
      <c r="DK22" s="246" t="s">
        <v>199</v>
      </c>
      <c r="DL22" s="247"/>
      <c r="DM22" s="247"/>
      <c r="DN22" s="248"/>
      <c r="DO22" s="206">
        <v>1.5</v>
      </c>
      <c r="DP22" s="146">
        <f>DJ22+DO22</f>
        <v>3.5</v>
      </c>
      <c r="DQ22" s="249" t="s">
        <v>199</v>
      </c>
      <c r="DR22" s="250"/>
      <c r="DS22" s="250"/>
      <c r="DT22" s="251"/>
      <c r="DU22" s="203">
        <v>1.5</v>
      </c>
    </row>
    <row r="23" spans="1:125" ht="17.25" customHeight="1" x14ac:dyDescent="0.25">
      <c r="A23" s="69" t="s">
        <v>140</v>
      </c>
      <c r="B23" s="69"/>
      <c r="C23" s="103">
        <f t="shared" si="7"/>
        <v>43</v>
      </c>
      <c r="D23" s="289" t="s">
        <v>111</v>
      </c>
      <c r="E23" s="290"/>
      <c r="F23" s="290"/>
      <c r="G23" s="291"/>
      <c r="H23" s="51">
        <v>25</v>
      </c>
      <c r="I23" s="289"/>
      <c r="J23" s="290"/>
      <c r="K23" s="290"/>
      <c r="L23" s="291"/>
      <c r="M23" s="207"/>
      <c r="N23" s="289"/>
      <c r="O23" s="290"/>
      <c r="P23" s="290"/>
      <c r="Q23" s="291"/>
      <c r="R23" s="207"/>
      <c r="S23" s="289" t="s">
        <v>200</v>
      </c>
      <c r="T23" s="290"/>
      <c r="U23" s="290"/>
      <c r="V23" s="291"/>
      <c r="W23" s="51">
        <v>3</v>
      </c>
      <c r="X23" s="142">
        <f t="shared" si="8"/>
        <v>28</v>
      </c>
      <c r="Y23" s="261" t="s">
        <v>136</v>
      </c>
      <c r="Z23" s="261"/>
      <c r="AA23" s="261"/>
      <c r="AB23" s="261"/>
      <c r="AC23" s="261"/>
      <c r="AD23" s="207"/>
      <c r="AE23" s="212">
        <v>10</v>
      </c>
      <c r="AF23" s="208"/>
      <c r="AG23" s="209"/>
      <c r="AH23" s="209"/>
      <c r="AI23" s="209"/>
      <c r="AJ23" s="51"/>
      <c r="AK23" s="134">
        <v>10</v>
      </c>
      <c r="AL23" s="261" t="s">
        <v>203</v>
      </c>
      <c r="AM23" s="261"/>
      <c r="AN23" s="261"/>
      <c r="AO23" s="261"/>
      <c r="AP23" s="261"/>
      <c r="AQ23" s="138">
        <v>5</v>
      </c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89"/>
      <c r="CQ23" s="290"/>
      <c r="CR23" s="290"/>
      <c r="CS23" s="290"/>
      <c r="CT23" s="291"/>
      <c r="CU23" s="289"/>
      <c r="CV23" s="290"/>
      <c r="CW23" s="290"/>
      <c r="CX23" s="290"/>
      <c r="CY23" s="291"/>
      <c r="CZ23" s="189"/>
      <c r="DA23" s="187"/>
      <c r="DB23" s="249"/>
      <c r="DC23" s="250"/>
      <c r="DD23" s="250"/>
      <c r="DE23" s="25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5"/>
      <c r="DQ23" s="261"/>
      <c r="DR23" s="261"/>
      <c r="DS23" s="261"/>
      <c r="DT23" s="261"/>
      <c r="DU23" s="261"/>
    </row>
    <row r="24" spans="1:125" ht="14.25" customHeight="1" x14ac:dyDescent="0.25">
      <c r="A24" s="69" t="s">
        <v>141</v>
      </c>
      <c r="B24" s="69"/>
      <c r="C24" s="103">
        <f t="shared" si="7"/>
        <v>10</v>
      </c>
      <c r="D24" s="210"/>
      <c r="E24" s="211"/>
      <c r="F24" s="211"/>
      <c r="G24" s="211"/>
      <c r="H24" s="22"/>
      <c r="I24" s="210"/>
      <c r="J24" s="211"/>
      <c r="K24" s="211"/>
      <c r="L24" s="211"/>
      <c r="M24" s="22"/>
      <c r="N24" s="210"/>
      <c r="O24" s="211"/>
      <c r="P24" s="211"/>
      <c r="Q24" s="211"/>
      <c r="R24" s="22"/>
      <c r="S24" s="210"/>
      <c r="T24" s="211"/>
      <c r="U24" s="211"/>
      <c r="V24" s="211"/>
      <c r="W24" s="22"/>
      <c r="X24" s="25"/>
      <c r="Y24" s="246" t="s">
        <v>137</v>
      </c>
      <c r="Z24" s="247"/>
      <c r="AA24" s="247"/>
      <c r="AB24" s="247"/>
      <c r="AC24" s="248"/>
      <c r="AD24" s="22"/>
      <c r="AE24" s="156">
        <v>6</v>
      </c>
      <c r="AF24" s="210"/>
      <c r="AG24" s="211"/>
      <c r="AH24" s="211"/>
      <c r="AI24" s="211"/>
      <c r="AJ24" s="22"/>
      <c r="AK24" s="134">
        <v>6</v>
      </c>
      <c r="AL24" s="246" t="s">
        <v>204</v>
      </c>
      <c r="AM24" s="247"/>
      <c r="AN24" s="247"/>
      <c r="AO24" s="247"/>
      <c r="AP24" s="248"/>
      <c r="AQ24" s="139">
        <v>4</v>
      </c>
      <c r="AR24" s="282"/>
      <c r="AS24" s="283"/>
      <c r="AT24" s="283"/>
      <c r="AU24" s="283"/>
      <c r="AV24" s="284"/>
      <c r="AW24" s="282"/>
      <c r="AX24" s="283"/>
      <c r="AY24" s="283"/>
      <c r="AZ24" s="283"/>
      <c r="BA24" s="284"/>
      <c r="BB24" s="285"/>
      <c r="BC24" s="286"/>
      <c r="BD24" s="286"/>
      <c r="BE24" s="286"/>
      <c r="BF24" s="287"/>
      <c r="BG24" s="285"/>
      <c r="BH24" s="286"/>
      <c r="BI24" s="286"/>
      <c r="BJ24" s="286"/>
      <c r="BK24" s="287"/>
      <c r="BL24" s="285"/>
      <c r="BM24" s="286"/>
      <c r="BN24" s="286"/>
      <c r="BO24" s="286"/>
      <c r="BP24" s="287"/>
      <c r="BQ24" s="190"/>
      <c r="BR24" s="191"/>
      <c r="BS24" s="191"/>
      <c r="BT24" s="191"/>
      <c r="BU24" s="192"/>
      <c r="BV24" s="191"/>
      <c r="BW24" s="191"/>
      <c r="BX24" s="191"/>
      <c r="BY24" s="191"/>
      <c r="BZ24" s="191"/>
      <c r="CA24" s="190"/>
      <c r="CB24" s="191"/>
      <c r="CC24" s="191"/>
      <c r="CD24" s="191"/>
      <c r="CE24" s="192"/>
      <c r="CF24" s="190"/>
      <c r="CG24" s="191"/>
      <c r="CH24" s="191"/>
      <c r="CI24" s="191"/>
      <c r="CJ24" s="192"/>
      <c r="CK24" s="190"/>
      <c r="CL24" s="191"/>
      <c r="CM24" s="191"/>
      <c r="CN24" s="191"/>
      <c r="CO24" s="192"/>
      <c r="CP24" s="190"/>
      <c r="CQ24" s="191"/>
      <c r="CR24" s="191"/>
      <c r="CS24" s="191"/>
      <c r="CT24" s="192"/>
      <c r="CU24" s="191"/>
      <c r="CV24" s="191"/>
      <c r="CW24" s="191"/>
      <c r="CX24" s="191"/>
      <c r="CY24" s="192"/>
      <c r="CZ24" s="51"/>
      <c r="DA24" s="191"/>
      <c r="DB24" s="285"/>
      <c r="DC24" s="286"/>
      <c r="DD24" s="286"/>
      <c r="DE24" s="287"/>
      <c r="DF24" s="285"/>
      <c r="DG24" s="286"/>
      <c r="DH24" s="286"/>
      <c r="DI24" s="286"/>
      <c r="DJ24" s="287"/>
      <c r="DK24" s="285"/>
      <c r="DL24" s="286"/>
      <c r="DM24" s="286"/>
      <c r="DN24" s="286"/>
      <c r="DO24" s="287"/>
      <c r="DP24" s="25"/>
      <c r="DQ24" s="282"/>
      <c r="DR24" s="283"/>
      <c r="DS24" s="283"/>
      <c r="DT24" s="283"/>
      <c r="DU24" s="284"/>
    </row>
    <row r="25" spans="1:125" ht="15" customHeight="1" x14ac:dyDescent="0.25">
      <c r="A25" s="69" t="s">
        <v>142</v>
      </c>
      <c r="B25" s="69"/>
      <c r="C25" s="103">
        <f t="shared" si="7"/>
        <v>3</v>
      </c>
      <c r="D25" s="208"/>
      <c r="E25" s="209"/>
      <c r="F25" s="209"/>
      <c r="G25" s="209"/>
      <c r="H25" s="51"/>
      <c r="I25" s="208"/>
      <c r="J25" s="209"/>
      <c r="K25" s="209"/>
      <c r="L25" s="209"/>
      <c r="M25" s="51"/>
      <c r="N25" s="208"/>
      <c r="O25" s="209"/>
      <c r="P25" s="209"/>
      <c r="Q25" s="209"/>
      <c r="R25" s="51"/>
      <c r="S25" s="208"/>
      <c r="T25" s="209"/>
      <c r="U25" s="209"/>
      <c r="V25" s="209"/>
      <c r="W25" s="51"/>
      <c r="X25" s="25"/>
      <c r="Y25" s="352" t="s">
        <v>112</v>
      </c>
      <c r="Z25" s="353"/>
      <c r="AA25" s="353"/>
      <c r="AB25" s="353"/>
      <c r="AC25" s="354"/>
      <c r="AD25" s="223"/>
      <c r="AE25" s="156">
        <v>2</v>
      </c>
      <c r="AF25" s="208"/>
      <c r="AG25" s="209"/>
      <c r="AH25" s="209"/>
      <c r="AI25" s="209"/>
      <c r="AJ25" s="51"/>
      <c r="AK25" s="134">
        <v>2</v>
      </c>
      <c r="AL25" s="352" t="s">
        <v>205</v>
      </c>
      <c r="AM25" s="353"/>
      <c r="AN25" s="353"/>
      <c r="AO25" s="353"/>
      <c r="AP25" s="354"/>
      <c r="AQ25" s="140">
        <v>1</v>
      </c>
      <c r="AR25" s="282"/>
      <c r="AS25" s="283"/>
      <c r="AT25" s="283"/>
      <c r="AU25" s="283"/>
      <c r="AV25" s="284"/>
      <c r="AW25" s="282"/>
      <c r="AX25" s="283"/>
      <c r="AY25" s="283"/>
      <c r="AZ25" s="283"/>
      <c r="BA25" s="284"/>
      <c r="BB25" s="285"/>
      <c r="BC25" s="286"/>
      <c r="BD25" s="286"/>
      <c r="BE25" s="286"/>
      <c r="BF25" s="287"/>
      <c r="BG25" s="285"/>
      <c r="BH25" s="286"/>
      <c r="BI25" s="286"/>
      <c r="BJ25" s="286"/>
      <c r="BK25" s="287"/>
      <c r="BL25" s="285"/>
      <c r="BM25" s="286"/>
      <c r="BN25" s="286"/>
      <c r="BO25" s="286"/>
      <c r="BP25" s="287"/>
      <c r="BQ25" s="190"/>
      <c r="BR25" s="191"/>
      <c r="BS25" s="191"/>
      <c r="BT25" s="191"/>
      <c r="BU25" s="192"/>
      <c r="BV25" s="191"/>
      <c r="BW25" s="191"/>
      <c r="BX25" s="191"/>
      <c r="BY25" s="191"/>
      <c r="BZ25" s="191"/>
      <c r="CA25" s="190"/>
      <c r="CB25" s="191"/>
      <c r="CC25" s="191"/>
      <c r="CD25" s="191"/>
      <c r="CE25" s="192"/>
      <c r="CF25" s="190"/>
      <c r="CG25" s="191"/>
      <c r="CH25" s="191"/>
      <c r="CI25" s="191"/>
      <c r="CJ25" s="192"/>
      <c r="CK25" s="190"/>
      <c r="CL25" s="191"/>
      <c r="CM25" s="191"/>
      <c r="CN25" s="191"/>
      <c r="CO25" s="192"/>
      <c r="CP25" s="190"/>
      <c r="CQ25" s="191"/>
      <c r="CR25" s="191"/>
      <c r="CS25" s="191"/>
      <c r="CT25" s="192"/>
      <c r="CU25" s="191"/>
      <c r="CV25" s="191"/>
      <c r="CW25" s="191"/>
      <c r="CX25" s="191"/>
      <c r="CY25" s="192"/>
      <c r="CZ25" s="51"/>
      <c r="DA25" s="191"/>
      <c r="DB25" s="285"/>
      <c r="DC25" s="286"/>
      <c r="DD25" s="286"/>
      <c r="DE25" s="287"/>
      <c r="DF25" s="285"/>
      <c r="DG25" s="286"/>
      <c r="DH25" s="286"/>
      <c r="DI25" s="286"/>
      <c r="DJ25" s="287"/>
      <c r="DK25" s="285"/>
      <c r="DL25" s="286"/>
      <c r="DM25" s="286"/>
      <c r="DN25" s="286"/>
      <c r="DO25" s="287"/>
      <c r="DP25" s="25"/>
      <c r="DQ25" s="282"/>
      <c r="DR25" s="283"/>
      <c r="DS25" s="283"/>
      <c r="DT25" s="283"/>
      <c r="DU25" s="284"/>
    </row>
    <row r="26" spans="1:125" ht="12.75" customHeight="1" x14ac:dyDescent="0.25">
      <c r="A26" s="69" t="s">
        <v>143</v>
      </c>
      <c r="B26" s="69"/>
      <c r="C26" s="103">
        <f t="shared" si="7"/>
        <v>20</v>
      </c>
      <c r="D26" s="208"/>
      <c r="E26" s="209"/>
      <c r="F26" s="209"/>
      <c r="G26" s="209"/>
      <c r="H26" s="51"/>
      <c r="I26" s="208"/>
      <c r="J26" s="209"/>
      <c r="K26" s="209"/>
      <c r="L26" s="209"/>
      <c r="M26" s="51"/>
      <c r="N26" s="208"/>
      <c r="O26" s="209"/>
      <c r="P26" s="209"/>
      <c r="Q26" s="209"/>
      <c r="R26" s="51"/>
      <c r="S26" s="208"/>
      <c r="T26" s="209"/>
      <c r="U26" s="209"/>
      <c r="V26" s="209"/>
      <c r="W26" s="51"/>
      <c r="X26" s="25"/>
      <c r="Y26" s="246" t="s">
        <v>159</v>
      </c>
      <c r="Z26" s="247"/>
      <c r="AA26" s="247"/>
      <c r="AB26" s="247"/>
      <c r="AC26" s="248"/>
      <c r="AD26" s="22"/>
      <c r="AE26" s="156">
        <v>14</v>
      </c>
      <c r="AF26" s="208"/>
      <c r="AG26" s="209"/>
      <c r="AH26" s="209"/>
      <c r="AI26" s="209"/>
      <c r="AJ26" s="51"/>
      <c r="AK26" s="134">
        <v>14</v>
      </c>
      <c r="AL26" s="246" t="s">
        <v>206</v>
      </c>
      <c r="AM26" s="247"/>
      <c r="AN26" s="247"/>
      <c r="AO26" s="247"/>
      <c r="AP26" s="248"/>
      <c r="AQ26" s="139">
        <v>6</v>
      </c>
      <c r="AR26" s="282"/>
      <c r="AS26" s="283"/>
      <c r="AT26" s="283"/>
      <c r="AU26" s="283"/>
      <c r="AV26" s="284"/>
      <c r="AW26" s="282"/>
      <c r="AX26" s="283"/>
      <c r="AY26" s="283"/>
      <c r="AZ26" s="283"/>
      <c r="BA26" s="284"/>
      <c r="BB26" s="285"/>
      <c r="BC26" s="286"/>
      <c r="BD26" s="286"/>
      <c r="BE26" s="286"/>
      <c r="BF26" s="287"/>
      <c r="BG26" s="285"/>
      <c r="BH26" s="286"/>
      <c r="BI26" s="286"/>
      <c r="BJ26" s="286"/>
      <c r="BK26" s="287"/>
      <c r="BL26" s="285"/>
      <c r="BM26" s="286"/>
      <c r="BN26" s="286"/>
      <c r="BO26" s="286"/>
      <c r="BP26" s="287"/>
      <c r="BQ26" s="190"/>
      <c r="BR26" s="191"/>
      <c r="BS26" s="191"/>
      <c r="BT26" s="191"/>
      <c r="BU26" s="192"/>
      <c r="BV26" s="191"/>
      <c r="BW26" s="191"/>
      <c r="BX26" s="191"/>
      <c r="BY26" s="191"/>
      <c r="BZ26" s="191"/>
      <c r="CA26" s="190"/>
      <c r="CB26" s="191"/>
      <c r="CC26" s="191"/>
      <c r="CD26" s="191"/>
      <c r="CE26" s="192"/>
      <c r="CF26" s="190"/>
      <c r="CG26" s="191"/>
      <c r="CH26" s="191"/>
      <c r="CI26" s="191"/>
      <c r="CJ26" s="192"/>
      <c r="CK26" s="190"/>
      <c r="CL26" s="191"/>
      <c r="CM26" s="191"/>
      <c r="CN26" s="191"/>
      <c r="CO26" s="192"/>
      <c r="CP26" s="190"/>
      <c r="CQ26" s="191"/>
      <c r="CR26" s="191"/>
      <c r="CS26" s="191"/>
      <c r="CT26" s="192"/>
      <c r="CU26" s="191"/>
      <c r="CV26" s="191"/>
      <c r="CW26" s="191"/>
      <c r="CX26" s="191"/>
      <c r="CY26" s="192"/>
      <c r="CZ26" s="51"/>
      <c r="DA26" s="191"/>
      <c r="DB26" s="285"/>
      <c r="DC26" s="286"/>
      <c r="DD26" s="286"/>
      <c r="DE26" s="287"/>
      <c r="DF26" s="285"/>
      <c r="DG26" s="286"/>
      <c r="DH26" s="286"/>
      <c r="DI26" s="286"/>
      <c r="DJ26" s="287"/>
      <c r="DK26" s="285"/>
      <c r="DL26" s="286"/>
      <c r="DM26" s="286"/>
      <c r="DN26" s="286"/>
      <c r="DO26" s="287"/>
      <c r="DP26" s="25"/>
      <c r="DQ26" s="282"/>
      <c r="DR26" s="283"/>
      <c r="DS26" s="283"/>
      <c r="DT26" s="283"/>
      <c r="DU26" s="284"/>
    </row>
    <row r="27" spans="1:125" ht="15" customHeight="1" x14ac:dyDescent="0.25">
      <c r="A27" s="69" t="s">
        <v>144</v>
      </c>
      <c r="B27" s="69"/>
      <c r="C27" s="103">
        <f t="shared" si="7"/>
        <v>2</v>
      </c>
      <c r="D27" s="208"/>
      <c r="E27" s="209"/>
      <c r="F27" s="209"/>
      <c r="G27" s="209"/>
      <c r="H27" s="51"/>
      <c r="I27" s="208"/>
      <c r="J27" s="209"/>
      <c r="K27" s="209"/>
      <c r="L27" s="209"/>
      <c r="M27" s="51"/>
      <c r="N27" s="208"/>
      <c r="O27" s="209"/>
      <c r="P27" s="209"/>
      <c r="Q27" s="209"/>
      <c r="R27" s="51"/>
      <c r="S27" s="208"/>
      <c r="T27" s="209"/>
      <c r="U27" s="209"/>
      <c r="V27" s="209"/>
      <c r="W27" s="51"/>
      <c r="X27" s="25"/>
      <c r="Y27" s="349" t="s">
        <v>201</v>
      </c>
      <c r="Z27" s="350"/>
      <c r="AA27" s="350"/>
      <c r="AB27" s="350"/>
      <c r="AC27" s="351"/>
      <c r="AD27" s="223"/>
      <c r="AE27" s="156">
        <v>2</v>
      </c>
      <c r="AF27" s="208"/>
      <c r="AG27" s="209"/>
      <c r="AH27" s="209"/>
      <c r="AI27" s="209"/>
      <c r="AJ27" s="51"/>
      <c r="AK27" s="134">
        <v>2</v>
      </c>
      <c r="AL27" s="349"/>
      <c r="AM27" s="350"/>
      <c r="AN27" s="350"/>
      <c r="AO27" s="350"/>
      <c r="AP27" s="351"/>
      <c r="AQ27" s="141"/>
      <c r="AR27" s="282"/>
      <c r="AS27" s="283"/>
      <c r="AT27" s="283"/>
      <c r="AU27" s="283"/>
      <c r="AV27" s="284"/>
      <c r="AW27" s="282"/>
      <c r="AX27" s="283"/>
      <c r="AY27" s="283"/>
      <c r="AZ27" s="283"/>
      <c r="BA27" s="284"/>
      <c r="BB27" s="285"/>
      <c r="BC27" s="286"/>
      <c r="BD27" s="286"/>
      <c r="BE27" s="286"/>
      <c r="BF27" s="287"/>
      <c r="BG27" s="285"/>
      <c r="BH27" s="286"/>
      <c r="BI27" s="286"/>
      <c r="BJ27" s="286"/>
      <c r="BK27" s="287"/>
      <c r="BL27" s="285"/>
      <c r="BM27" s="286"/>
      <c r="BN27" s="286"/>
      <c r="BO27" s="286"/>
      <c r="BP27" s="287"/>
      <c r="BQ27" s="190"/>
      <c r="BR27" s="191"/>
      <c r="BS27" s="191"/>
      <c r="BT27" s="191"/>
      <c r="BU27" s="192"/>
      <c r="BV27" s="191"/>
      <c r="BW27" s="191"/>
      <c r="BX27" s="191"/>
      <c r="BY27" s="191"/>
      <c r="BZ27" s="191"/>
      <c r="CA27" s="190"/>
      <c r="CB27" s="191"/>
      <c r="CC27" s="191"/>
      <c r="CD27" s="191"/>
      <c r="CE27" s="192"/>
      <c r="CF27" s="190"/>
      <c r="CG27" s="191"/>
      <c r="CH27" s="191"/>
      <c r="CI27" s="191"/>
      <c r="CJ27" s="192"/>
      <c r="CK27" s="190"/>
      <c r="CL27" s="191"/>
      <c r="CM27" s="191"/>
      <c r="CN27" s="191"/>
      <c r="CO27" s="192"/>
      <c r="CP27" s="190"/>
      <c r="CQ27" s="191"/>
      <c r="CR27" s="191"/>
      <c r="CS27" s="191"/>
      <c r="CT27" s="192"/>
      <c r="CU27" s="191"/>
      <c r="CV27" s="191"/>
      <c r="CW27" s="191"/>
      <c r="CX27" s="191"/>
      <c r="CY27" s="192"/>
      <c r="CZ27" s="51"/>
      <c r="DA27" s="191"/>
      <c r="DB27" s="285"/>
      <c r="DC27" s="286"/>
      <c r="DD27" s="286"/>
      <c r="DE27" s="287"/>
      <c r="DF27" s="285"/>
      <c r="DG27" s="286"/>
      <c r="DH27" s="286"/>
      <c r="DI27" s="286"/>
      <c r="DJ27" s="287"/>
      <c r="DK27" s="285"/>
      <c r="DL27" s="286"/>
      <c r="DM27" s="286"/>
      <c r="DN27" s="286"/>
      <c r="DO27" s="287"/>
      <c r="DP27" s="25"/>
      <c r="DQ27" s="282"/>
      <c r="DR27" s="283"/>
      <c r="DS27" s="283"/>
      <c r="DT27" s="283"/>
      <c r="DU27" s="284"/>
    </row>
    <row r="28" spans="1:125" ht="15" customHeight="1" x14ac:dyDescent="0.25">
      <c r="A28" s="69" t="s">
        <v>145</v>
      </c>
      <c r="B28" s="69"/>
      <c r="C28" s="103">
        <f t="shared" si="7"/>
        <v>4</v>
      </c>
      <c r="D28" s="208"/>
      <c r="E28" s="209"/>
      <c r="F28" s="209"/>
      <c r="G28" s="209"/>
      <c r="H28" s="51"/>
      <c r="I28" s="208"/>
      <c r="J28" s="209"/>
      <c r="K28" s="209"/>
      <c r="L28" s="209"/>
      <c r="M28" s="51"/>
      <c r="N28" s="208"/>
      <c r="O28" s="209"/>
      <c r="P28" s="209"/>
      <c r="Q28" s="209"/>
      <c r="R28" s="51"/>
      <c r="S28" s="208"/>
      <c r="T28" s="209"/>
      <c r="U28" s="209"/>
      <c r="V28" s="209"/>
      <c r="W28" s="51"/>
      <c r="X28" s="25"/>
      <c r="Y28" s="246" t="s">
        <v>113</v>
      </c>
      <c r="Z28" s="247"/>
      <c r="AA28" s="247"/>
      <c r="AB28" s="247"/>
      <c r="AC28" s="248"/>
      <c r="AD28" s="22"/>
      <c r="AE28" s="156">
        <v>2</v>
      </c>
      <c r="AF28" s="208"/>
      <c r="AG28" s="209"/>
      <c r="AH28" s="209"/>
      <c r="AI28" s="209"/>
      <c r="AJ28" s="51"/>
      <c r="AK28" s="134">
        <v>2</v>
      </c>
      <c r="AL28" s="246" t="s">
        <v>207</v>
      </c>
      <c r="AM28" s="247"/>
      <c r="AN28" s="247"/>
      <c r="AO28" s="247"/>
      <c r="AP28" s="248"/>
      <c r="AQ28" s="139">
        <v>2</v>
      </c>
      <c r="AR28" s="282"/>
      <c r="AS28" s="283"/>
      <c r="AT28" s="283"/>
      <c r="AU28" s="283"/>
      <c r="AV28" s="284"/>
      <c r="AW28" s="282"/>
      <c r="AX28" s="283"/>
      <c r="AY28" s="283"/>
      <c r="AZ28" s="283"/>
      <c r="BA28" s="284"/>
      <c r="BB28" s="285"/>
      <c r="BC28" s="286"/>
      <c r="BD28" s="286"/>
      <c r="BE28" s="286"/>
      <c r="BF28" s="287"/>
      <c r="BG28" s="285"/>
      <c r="BH28" s="286"/>
      <c r="BI28" s="286"/>
      <c r="BJ28" s="286"/>
      <c r="BK28" s="287"/>
      <c r="BL28" s="285"/>
      <c r="BM28" s="286"/>
      <c r="BN28" s="286"/>
      <c r="BO28" s="286"/>
      <c r="BP28" s="287"/>
      <c r="BQ28" s="190"/>
      <c r="BR28" s="191"/>
      <c r="BS28" s="191"/>
      <c r="BT28" s="191"/>
      <c r="BU28" s="192"/>
      <c r="BV28" s="191"/>
      <c r="BW28" s="191"/>
      <c r="BX28" s="191"/>
      <c r="BY28" s="191"/>
      <c r="BZ28" s="191"/>
      <c r="CA28" s="190"/>
      <c r="CB28" s="191"/>
      <c r="CC28" s="191"/>
      <c r="CD28" s="191"/>
      <c r="CE28" s="192"/>
      <c r="CF28" s="190"/>
      <c r="CG28" s="191"/>
      <c r="CH28" s="191"/>
      <c r="CI28" s="191"/>
      <c r="CJ28" s="192"/>
      <c r="CK28" s="190"/>
      <c r="CL28" s="191"/>
      <c r="CM28" s="191"/>
      <c r="CN28" s="191"/>
      <c r="CO28" s="192"/>
      <c r="CP28" s="190"/>
      <c r="CQ28" s="191"/>
      <c r="CR28" s="191"/>
      <c r="CS28" s="191"/>
      <c r="CT28" s="192"/>
      <c r="CU28" s="191"/>
      <c r="CV28" s="191"/>
      <c r="CW28" s="191"/>
      <c r="CX28" s="191"/>
      <c r="CY28" s="192"/>
      <c r="CZ28" s="51"/>
      <c r="DA28" s="191"/>
      <c r="DB28" s="285"/>
      <c r="DC28" s="286"/>
      <c r="DD28" s="286"/>
      <c r="DE28" s="287"/>
      <c r="DF28" s="285"/>
      <c r="DG28" s="286"/>
      <c r="DH28" s="286"/>
      <c r="DI28" s="286"/>
      <c r="DJ28" s="287"/>
      <c r="DK28" s="285"/>
      <c r="DL28" s="286"/>
      <c r="DM28" s="286"/>
      <c r="DN28" s="286"/>
      <c r="DO28" s="287"/>
      <c r="DP28" s="25"/>
      <c r="DQ28" s="282"/>
      <c r="DR28" s="283"/>
      <c r="DS28" s="283"/>
      <c r="DT28" s="283"/>
      <c r="DU28" s="284"/>
    </row>
    <row r="29" spans="1:125" ht="13.5" customHeight="1" x14ac:dyDescent="0.25">
      <c r="A29" s="68" t="s">
        <v>146</v>
      </c>
      <c r="B29" s="68"/>
      <c r="C29" s="103">
        <f t="shared" si="7"/>
        <v>3</v>
      </c>
      <c r="D29" s="208"/>
      <c r="E29" s="209"/>
      <c r="F29" s="209"/>
      <c r="G29" s="209"/>
      <c r="H29" s="51"/>
      <c r="I29" s="208"/>
      <c r="J29" s="209"/>
      <c r="K29" s="209"/>
      <c r="L29" s="209"/>
      <c r="M29" s="51"/>
      <c r="N29" s="208"/>
      <c r="O29" s="209"/>
      <c r="P29" s="209"/>
      <c r="Q29" s="209"/>
      <c r="R29" s="51"/>
      <c r="S29" s="208"/>
      <c r="T29" s="209"/>
      <c r="U29" s="209"/>
      <c r="V29" s="209"/>
      <c r="W29" s="51"/>
      <c r="X29" s="25"/>
      <c r="Y29" s="246" t="s">
        <v>147</v>
      </c>
      <c r="Z29" s="247"/>
      <c r="AA29" s="247"/>
      <c r="AB29" s="247"/>
      <c r="AC29" s="248"/>
      <c r="AD29" s="22"/>
      <c r="AE29" s="156">
        <v>2</v>
      </c>
      <c r="AF29" s="208"/>
      <c r="AG29" s="209"/>
      <c r="AH29" s="209"/>
      <c r="AI29" s="209"/>
      <c r="AJ29" s="51"/>
      <c r="AK29" s="134">
        <v>2</v>
      </c>
      <c r="AL29" s="246" t="s">
        <v>208</v>
      </c>
      <c r="AM29" s="247"/>
      <c r="AN29" s="247"/>
      <c r="AO29" s="247"/>
      <c r="AP29" s="248"/>
      <c r="AQ29" s="139">
        <v>1</v>
      </c>
      <c r="AR29" s="282"/>
      <c r="AS29" s="283"/>
      <c r="AT29" s="283"/>
      <c r="AU29" s="283"/>
      <c r="AV29" s="284"/>
      <c r="AW29" s="282"/>
      <c r="AX29" s="283"/>
      <c r="AY29" s="283"/>
      <c r="AZ29" s="283"/>
      <c r="BA29" s="284"/>
      <c r="BB29" s="285"/>
      <c r="BC29" s="286"/>
      <c r="BD29" s="286"/>
      <c r="BE29" s="286"/>
      <c r="BF29" s="287"/>
      <c r="BG29" s="285"/>
      <c r="BH29" s="286"/>
      <c r="BI29" s="286"/>
      <c r="BJ29" s="286"/>
      <c r="BK29" s="287"/>
      <c r="BL29" s="285"/>
      <c r="BM29" s="286"/>
      <c r="BN29" s="286"/>
      <c r="BO29" s="286"/>
      <c r="BP29" s="287"/>
      <c r="BQ29" s="190"/>
      <c r="BR29" s="191"/>
      <c r="BS29" s="191"/>
      <c r="BT29" s="191"/>
      <c r="BU29" s="192"/>
      <c r="BV29" s="191"/>
      <c r="BW29" s="191"/>
      <c r="BX29" s="191"/>
      <c r="BY29" s="191"/>
      <c r="BZ29" s="191"/>
      <c r="CA29" s="190"/>
      <c r="CB29" s="191"/>
      <c r="CC29" s="191"/>
      <c r="CD29" s="191"/>
      <c r="CE29" s="192"/>
      <c r="CF29" s="190"/>
      <c r="CG29" s="191"/>
      <c r="CH29" s="191"/>
      <c r="CI29" s="191"/>
      <c r="CJ29" s="192"/>
      <c r="CK29" s="179"/>
      <c r="CL29" s="179"/>
      <c r="CM29" s="179"/>
      <c r="CN29" s="179"/>
      <c r="CO29" s="179"/>
      <c r="CP29" s="190"/>
      <c r="CQ29" s="191"/>
      <c r="CR29" s="191"/>
      <c r="CS29" s="191"/>
      <c r="CT29" s="192"/>
      <c r="CU29" s="191"/>
      <c r="CV29" s="191"/>
      <c r="CW29" s="191"/>
      <c r="CX29" s="191"/>
      <c r="CY29" s="192"/>
      <c r="CZ29" s="51"/>
      <c r="DA29" s="191"/>
      <c r="DB29" s="285"/>
      <c r="DC29" s="286"/>
      <c r="DD29" s="286"/>
      <c r="DE29" s="287"/>
      <c r="DF29" s="285"/>
      <c r="DG29" s="286"/>
      <c r="DH29" s="286"/>
      <c r="DI29" s="286"/>
      <c r="DJ29" s="287"/>
      <c r="DK29" s="285"/>
      <c r="DL29" s="286"/>
      <c r="DM29" s="286"/>
      <c r="DN29" s="286"/>
      <c r="DO29" s="287"/>
      <c r="DP29" s="25"/>
      <c r="DQ29" s="282"/>
      <c r="DR29" s="283"/>
      <c r="DS29" s="283"/>
      <c r="DT29" s="283"/>
      <c r="DU29" s="284"/>
    </row>
    <row r="30" spans="1:125" x14ac:dyDescent="0.25">
      <c r="A30" s="52" t="s">
        <v>150</v>
      </c>
      <c r="B30" s="52"/>
      <c r="C30" s="61"/>
      <c r="D30" s="52"/>
      <c r="E30" s="53"/>
      <c r="F30" s="53"/>
      <c r="G30" s="53"/>
      <c r="H30" s="204"/>
      <c r="I30" s="52"/>
      <c r="J30" s="53"/>
      <c r="K30" s="53"/>
      <c r="L30" s="53"/>
      <c r="M30" s="204"/>
      <c r="N30" s="52"/>
      <c r="O30" s="53"/>
      <c r="P30" s="53"/>
      <c r="Q30" s="53"/>
      <c r="R30" s="204"/>
      <c r="S30" s="52"/>
      <c r="T30" s="53"/>
      <c r="U30" s="53"/>
      <c r="V30" s="53"/>
      <c r="W30" s="204"/>
      <c r="X30" s="55"/>
      <c r="Y30" s="52"/>
      <c r="Z30" s="53"/>
      <c r="AA30" s="53"/>
      <c r="AB30" s="53"/>
      <c r="AC30" s="204"/>
      <c r="AD30" s="16"/>
      <c r="AE30" s="54"/>
      <c r="AF30" s="52"/>
      <c r="AG30" s="53"/>
      <c r="AH30" s="53"/>
      <c r="AI30" s="53"/>
      <c r="AJ30" s="204"/>
      <c r="AK30" s="123"/>
      <c r="AL30" s="348"/>
      <c r="AM30" s="348"/>
      <c r="AN30" s="348"/>
      <c r="AO30" s="348"/>
      <c r="AP30" s="348"/>
      <c r="AQ30" s="123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16"/>
      <c r="BC30" s="53"/>
      <c r="BD30" s="53"/>
      <c r="BE30" s="53"/>
      <c r="BF30" s="16"/>
      <c r="BG30" s="378"/>
      <c r="BH30" s="378"/>
      <c r="BI30" s="378"/>
      <c r="BJ30" s="378"/>
      <c r="BK30" s="378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95"/>
      <c r="BW30" s="195"/>
      <c r="BX30" s="195"/>
      <c r="BY30" s="195"/>
      <c r="BZ30" s="195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96"/>
      <c r="DB30" s="388"/>
      <c r="DC30" s="389"/>
      <c r="DD30" s="389"/>
      <c r="DE30" s="390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</row>
    <row r="31" spans="1:125" ht="23.25" customHeight="1" x14ac:dyDescent="0.25">
      <c r="A31" s="357" t="s">
        <v>156</v>
      </c>
      <c r="B31" s="225" t="s">
        <v>211</v>
      </c>
      <c r="C31" s="406">
        <f>X31+AK31+AQ31+CZ31+DB31+DQ31</f>
        <v>17.95</v>
      </c>
      <c r="D31" s="162">
        <v>3</v>
      </c>
      <c r="E31" s="51"/>
      <c r="F31" s="51"/>
      <c r="G31" s="51"/>
      <c r="H31" s="19" t="s">
        <v>114</v>
      </c>
      <c r="I31" s="162">
        <v>0.8</v>
      </c>
      <c r="J31" s="51"/>
      <c r="K31" s="51"/>
      <c r="L31" s="51" t="s">
        <v>157</v>
      </c>
      <c r="M31" s="25" t="s">
        <v>103</v>
      </c>
      <c r="N31" s="162">
        <v>0.8</v>
      </c>
      <c r="O31" s="51"/>
      <c r="P31" s="51"/>
      <c r="Q31" s="51"/>
      <c r="R31" s="19" t="s">
        <v>114</v>
      </c>
      <c r="S31" s="162">
        <v>0.4</v>
      </c>
      <c r="T31" s="51"/>
      <c r="U31" s="51"/>
      <c r="V31" s="51"/>
      <c r="W31" s="19" t="s">
        <v>114</v>
      </c>
      <c r="X31" s="162">
        <f>D31+I31+N31+S31</f>
        <v>5</v>
      </c>
      <c r="Y31" s="162">
        <v>5</v>
      </c>
      <c r="Z31" s="51"/>
      <c r="AA31" s="51"/>
      <c r="AB31" s="51"/>
      <c r="AC31" s="51"/>
      <c r="AD31" s="19" t="s">
        <v>115</v>
      </c>
      <c r="AE31" s="149"/>
      <c r="AF31" s="226">
        <v>0.1</v>
      </c>
      <c r="AG31" s="51"/>
      <c r="AH31" s="51"/>
      <c r="AI31" s="51"/>
      <c r="AJ31" s="125" t="s">
        <v>171</v>
      </c>
      <c r="AK31" s="226">
        <f>Y31+AF31</f>
        <v>5.0999999999999996</v>
      </c>
      <c r="AL31" s="162">
        <v>3</v>
      </c>
      <c r="AM31" s="34"/>
      <c r="AN31" s="34"/>
      <c r="AO31" s="35"/>
      <c r="AP31" s="25" t="s">
        <v>115</v>
      </c>
      <c r="AQ31" s="226">
        <f>AL31</f>
        <v>3</v>
      </c>
      <c r="AR31" s="162">
        <v>0.6</v>
      </c>
      <c r="AS31" s="34"/>
      <c r="AT31" s="34"/>
      <c r="AU31" s="34"/>
      <c r="AV31" s="199" t="s">
        <v>115</v>
      </c>
      <c r="AW31" s="162">
        <v>0.4</v>
      </c>
      <c r="AX31" s="90"/>
      <c r="AY31" s="90"/>
      <c r="AZ31" s="90"/>
      <c r="BA31" s="199" t="s">
        <v>115</v>
      </c>
      <c r="BB31" s="162">
        <v>0.2</v>
      </c>
      <c r="BC31" s="51"/>
      <c r="BD31" s="51"/>
      <c r="BE31" s="51"/>
      <c r="BF31" s="199" t="s">
        <v>115</v>
      </c>
      <c r="BG31" s="162">
        <v>0.1</v>
      </c>
      <c r="BH31" s="51"/>
      <c r="BI31" s="51"/>
      <c r="BJ31" s="51"/>
      <c r="BK31" s="199" t="s">
        <v>115</v>
      </c>
      <c r="BL31" s="162">
        <v>0.2</v>
      </c>
      <c r="BM31" s="51"/>
      <c r="BN31" s="51"/>
      <c r="BO31" s="51"/>
      <c r="BP31" s="199" t="s">
        <v>115</v>
      </c>
      <c r="BQ31" s="162">
        <v>0.1</v>
      </c>
      <c r="BR31" s="51"/>
      <c r="BS31" s="51"/>
      <c r="BT31" s="51"/>
      <c r="BU31" s="199" t="s">
        <v>115</v>
      </c>
      <c r="BV31" s="226">
        <v>0.1</v>
      </c>
      <c r="BW31" s="188"/>
      <c r="BX31" s="188"/>
      <c r="BY31" s="188"/>
      <c r="BZ31" s="188" t="s">
        <v>118</v>
      </c>
      <c r="CA31" s="162">
        <v>0.1</v>
      </c>
      <c r="CB31" s="51"/>
      <c r="CC31" s="51"/>
      <c r="CD31" s="51"/>
      <c r="CE31" s="185" t="s">
        <v>116</v>
      </c>
      <c r="CF31" s="162">
        <v>0.1</v>
      </c>
      <c r="CG31" s="51"/>
      <c r="CH31" s="51"/>
      <c r="CI31" s="51"/>
      <c r="CJ31" s="180" t="s">
        <v>116</v>
      </c>
      <c r="CK31" s="162">
        <v>0.1</v>
      </c>
      <c r="CL31" s="51"/>
      <c r="CM31" s="51"/>
      <c r="CN31" s="51"/>
      <c r="CO31" s="180" t="s">
        <v>116</v>
      </c>
      <c r="CP31" s="162">
        <v>0.25</v>
      </c>
      <c r="CQ31" s="51"/>
      <c r="CR31" s="51"/>
      <c r="CS31" s="51"/>
      <c r="CT31" s="185" t="s">
        <v>116</v>
      </c>
      <c r="CU31" s="162">
        <v>1</v>
      </c>
      <c r="CV31" s="51"/>
      <c r="CW31" s="51"/>
      <c r="CX31" s="51"/>
      <c r="CY31" s="185" t="s">
        <v>116</v>
      </c>
      <c r="CZ31" s="162">
        <f>AR31+AW31+BB31+BG31+BL31+BQ31+BV31+CA31+CF31+CK31+CP31+CU31</f>
        <v>3.2500000000000004</v>
      </c>
      <c r="DA31" s="189"/>
      <c r="DB31" s="162">
        <v>0.9</v>
      </c>
      <c r="DC31" s="51"/>
      <c r="DD31" s="183"/>
      <c r="DE31" s="25" t="s">
        <v>49</v>
      </c>
      <c r="DF31" s="162">
        <v>0.6</v>
      </c>
      <c r="DG31" s="51"/>
      <c r="DH31" s="51"/>
      <c r="DI31" s="51"/>
      <c r="DJ31" s="25" t="s">
        <v>117</v>
      </c>
      <c r="DK31" s="162">
        <v>0.1</v>
      </c>
      <c r="DL31" s="51"/>
      <c r="DM31" s="51"/>
      <c r="DN31" s="51"/>
      <c r="DO31" s="25" t="s">
        <v>117</v>
      </c>
      <c r="DP31" s="226">
        <f>DF31+DK31</f>
        <v>0.7</v>
      </c>
      <c r="DQ31" s="162">
        <v>0.7</v>
      </c>
      <c r="DR31" s="34"/>
      <c r="DS31" s="34"/>
      <c r="DT31" s="34"/>
      <c r="DU31" s="25" t="s">
        <v>49</v>
      </c>
    </row>
    <row r="32" spans="1:125" ht="22.5" customHeight="1" x14ac:dyDescent="0.25">
      <c r="A32" s="358"/>
      <c r="B32" s="225" t="s">
        <v>212</v>
      </c>
      <c r="C32" s="59">
        <f>Y32+AQ32</f>
        <v>31</v>
      </c>
      <c r="D32" s="51"/>
      <c r="E32" s="51"/>
      <c r="F32" s="51"/>
      <c r="G32" s="51"/>
      <c r="H32" s="19"/>
      <c r="I32" s="51"/>
      <c r="J32" s="51"/>
      <c r="K32" s="51"/>
      <c r="L32" s="51"/>
      <c r="M32" s="19"/>
      <c r="N32" s="51"/>
      <c r="O32" s="51"/>
      <c r="P32" s="51"/>
      <c r="Q32" s="51"/>
      <c r="R32" s="19"/>
      <c r="S32" s="51"/>
      <c r="T32" s="51"/>
      <c r="U32" s="51"/>
      <c r="V32" s="51"/>
      <c r="W32" s="19"/>
      <c r="X32" s="34"/>
      <c r="Y32" s="34">
        <v>18</v>
      </c>
      <c r="Z32" s="51"/>
      <c r="AA32" s="51"/>
      <c r="AB32" s="51"/>
      <c r="AC32" s="51"/>
      <c r="AD32" s="19" t="s">
        <v>119</v>
      </c>
      <c r="AE32" s="149"/>
      <c r="AF32" s="125"/>
      <c r="AG32" s="51"/>
      <c r="AH32" s="51"/>
      <c r="AI32" s="51"/>
      <c r="AJ32" s="125"/>
      <c r="AK32" s="21">
        <f>Y32</f>
        <v>18</v>
      </c>
      <c r="AL32" s="162">
        <v>13</v>
      </c>
      <c r="AM32" s="34"/>
      <c r="AN32" s="34"/>
      <c r="AO32" s="35"/>
      <c r="AP32" s="25" t="s">
        <v>119</v>
      </c>
      <c r="AQ32" s="226">
        <v>13</v>
      </c>
      <c r="AR32" s="228"/>
      <c r="AS32" s="34"/>
      <c r="AT32" s="34"/>
      <c r="AU32" s="34"/>
      <c r="AV32" s="25"/>
      <c r="AW32" s="90"/>
      <c r="AX32" s="90"/>
      <c r="AY32" s="90"/>
      <c r="AZ32" s="90"/>
      <c r="BA32" s="92"/>
      <c r="BB32" s="51"/>
      <c r="BC32" s="51"/>
      <c r="BD32" s="51"/>
      <c r="BE32" s="51"/>
      <c r="BF32" s="199"/>
      <c r="BG32" s="51"/>
      <c r="BH32" s="51"/>
      <c r="BI32" s="51"/>
      <c r="BJ32" s="51"/>
      <c r="BK32" s="199"/>
      <c r="BL32" s="51"/>
      <c r="BM32" s="51"/>
      <c r="BN32" s="51"/>
      <c r="BO32" s="51"/>
      <c r="BP32" s="199"/>
      <c r="BQ32" s="19"/>
      <c r="BR32" s="51"/>
      <c r="BS32" s="51"/>
      <c r="BT32" s="51"/>
      <c r="BU32" s="199"/>
      <c r="BV32" s="188"/>
      <c r="BW32" s="188"/>
      <c r="BX32" s="188"/>
      <c r="BY32" s="188"/>
      <c r="BZ32" s="188"/>
      <c r="CA32" s="185"/>
      <c r="CB32" s="51"/>
      <c r="CC32" s="51"/>
      <c r="CD32" s="51"/>
      <c r="CE32" s="185"/>
      <c r="CF32" s="180"/>
      <c r="CG32" s="51"/>
      <c r="CH32" s="51"/>
      <c r="CI32" s="51"/>
      <c r="CJ32" s="180"/>
      <c r="CK32" s="180"/>
      <c r="CL32" s="51"/>
      <c r="CM32" s="51"/>
      <c r="CN32" s="51"/>
      <c r="CO32" s="180"/>
      <c r="CP32" s="185"/>
      <c r="CQ32" s="51"/>
      <c r="CR32" s="51"/>
      <c r="CS32" s="51"/>
      <c r="CT32" s="185"/>
      <c r="CU32" s="185"/>
      <c r="CV32" s="51"/>
      <c r="CW32" s="51"/>
      <c r="CX32" s="51"/>
      <c r="CY32" s="185"/>
      <c r="CZ32" s="51">
        <f t="shared" ref="CZ32:CZ34" si="9">AR32+AW32+BB32+BG32+BL32+BQ32+BV32+CA32+CF32+CK32+CP32+CU32</f>
        <v>0</v>
      </c>
      <c r="DA32" s="189"/>
      <c r="DB32" s="51"/>
      <c r="DC32" s="51"/>
      <c r="DD32" s="183"/>
      <c r="DE32" s="25"/>
      <c r="DF32" s="25"/>
      <c r="DG32" s="51"/>
      <c r="DH32" s="51"/>
      <c r="DI32" s="51"/>
      <c r="DJ32" s="25"/>
      <c r="DK32" s="25"/>
      <c r="DL32" s="51"/>
      <c r="DM32" s="51"/>
      <c r="DN32" s="51"/>
      <c r="DO32" s="25"/>
      <c r="DP32" s="227"/>
      <c r="DQ32" s="25"/>
      <c r="DR32" s="34"/>
      <c r="DS32" s="34"/>
      <c r="DT32" s="34"/>
      <c r="DU32" s="25"/>
    </row>
    <row r="33" spans="1:125" ht="26.25" customHeight="1" x14ac:dyDescent="0.25">
      <c r="A33" s="358"/>
      <c r="B33" s="220" t="s">
        <v>213</v>
      </c>
      <c r="C33" s="59">
        <f>Y33+AL33</f>
        <v>6</v>
      </c>
      <c r="D33" s="51"/>
      <c r="E33" s="51"/>
      <c r="F33" s="51"/>
      <c r="G33" s="51"/>
      <c r="H33" s="216"/>
      <c r="I33" s="51"/>
      <c r="J33" s="51"/>
      <c r="K33" s="51"/>
      <c r="L33" s="51"/>
      <c r="M33" s="216"/>
      <c r="N33" s="51"/>
      <c r="O33" s="51"/>
      <c r="P33" s="51"/>
      <c r="Q33" s="51"/>
      <c r="R33" s="216"/>
      <c r="S33" s="51"/>
      <c r="T33" s="51"/>
      <c r="U33" s="51"/>
      <c r="V33" s="51"/>
      <c r="W33" s="216"/>
      <c r="X33" s="218"/>
      <c r="Y33" s="218">
        <v>4</v>
      </c>
      <c r="Z33" s="51"/>
      <c r="AA33" s="51"/>
      <c r="AB33" s="51"/>
      <c r="AC33" s="51"/>
      <c r="AD33" s="216"/>
      <c r="AE33" s="216"/>
      <c r="AF33" s="216"/>
      <c r="AG33" s="51"/>
      <c r="AH33" s="51"/>
      <c r="AI33" s="51"/>
      <c r="AJ33" s="216"/>
      <c r="AK33" s="21">
        <f>Y33</f>
        <v>4</v>
      </c>
      <c r="AL33" s="162">
        <v>2</v>
      </c>
      <c r="AM33" s="218"/>
      <c r="AN33" s="218"/>
      <c r="AO33" s="214"/>
      <c r="AP33" s="215"/>
      <c r="AQ33" s="226">
        <f>AL33</f>
        <v>2</v>
      </c>
      <c r="AR33" s="218"/>
      <c r="AS33" s="218"/>
      <c r="AT33" s="218"/>
      <c r="AU33" s="218"/>
      <c r="AV33" s="215"/>
      <c r="AW33" s="218"/>
      <c r="AX33" s="218"/>
      <c r="AY33" s="218"/>
      <c r="AZ33" s="218"/>
      <c r="BA33" s="215"/>
      <c r="BB33" s="51"/>
      <c r="BC33" s="51"/>
      <c r="BD33" s="51"/>
      <c r="BE33" s="51"/>
      <c r="BF33" s="215"/>
      <c r="BG33" s="51"/>
      <c r="BH33" s="51"/>
      <c r="BI33" s="51"/>
      <c r="BJ33" s="51"/>
      <c r="BK33" s="215"/>
      <c r="BL33" s="51"/>
      <c r="BM33" s="51"/>
      <c r="BN33" s="51"/>
      <c r="BO33" s="51"/>
      <c r="BP33" s="215"/>
      <c r="BQ33" s="216"/>
      <c r="BR33" s="51"/>
      <c r="BS33" s="51"/>
      <c r="BT33" s="51"/>
      <c r="BU33" s="215"/>
      <c r="BV33" s="216"/>
      <c r="BW33" s="216"/>
      <c r="BX33" s="216"/>
      <c r="BY33" s="216"/>
      <c r="BZ33" s="216"/>
      <c r="CA33" s="216"/>
      <c r="CB33" s="51"/>
      <c r="CC33" s="51"/>
      <c r="CD33" s="51"/>
      <c r="CE33" s="216"/>
      <c r="CF33" s="216"/>
      <c r="CG33" s="51"/>
      <c r="CH33" s="51"/>
      <c r="CI33" s="51"/>
      <c r="CJ33" s="216"/>
      <c r="CK33" s="216"/>
      <c r="CL33" s="51"/>
      <c r="CM33" s="51"/>
      <c r="CN33" s="51"/>
      <c r="CO33" s="216"/>
      <c r="CP33" s="216"/>
      <c r="CQ33" s="51"/>
      <c r="CR33" s="51"/>
      <c r="CS33" s="51"/>
      <c r="CT33" s="216"/>
      <c r="CU33" s="216"/>
      <c r="CV33" s="51"/>
      <c r="CW33" s="51"/>
      <c r="CX33" s="51"/>
      <c r="CY33" s="216"/>
      <c r="CZ33" s="51">
        <f t="shared" si="9"/>
        <v>0</v>
      </c>
      <c r="DA33" s="215"/>
      <c r="DB33" s="51"/>
      <c r="DC33" s="51"/>
      <c r="DD33" s="218"/>
      <c r="DE33" s="215"/>
      <c r="DF33" s="215"/>
      <c r="DG33" s="51"/>
      <c r="DH33" s="51"/>
      <c r="DI33" s="51"/>
      <c r="DJ33" s="215"/>
      <c r="DK33" s="215"/>
      <c r="DL33" s="51"/>
      <c r="DM33" s="51"/>
      <c r="DN33" s="51"/>
      <c r="DO33" s="215"/>
      <c r="DP33" s="227"/>
      <c r="DQ33" s="215"/>
      <c r="DR33" s="218"/>
      <c r="DS33" s="218"/>
      <c r="DT33" s="218"/>
      <c r="DU33" s="215"/>
    </row>
    <row r="34" spans="1:125" ht="26.25" customHeight="1" x14ac:dyDescent="0.25">
      <c r="A34" s="358"/>
      <c r="B34" s="220" t="s">
        <v>214</v>
      </c>
      <c r="C34" s="59">
        <f>Y34+AL34</f>
        <v>2.5</v>
      </c>
      <c r="D34" s="51"/>
      <c r="E34" s="51"/>
      <c r="F34" s="51"/>
      <c r="G34" s="51"/>
      <c r="H34" s="216"/>
      <c r="I34" s="51"/>
      <c r="J34" s="51"/>
      <c r="K34" s="51"/>
      <c r="L34" s="51"/>
      <c r="M34" s="216"/>
      <c r="N34" s="51"/>
      <c r="O34" s="51"/>
      <c r="P34" s="51"/>
      <c r="Q34" s="51"/>
      <c r="R34" s="216"/>
      <c r="S34" s="51"/>
      <c r="T34" s="51"/>
      <c r="U34" s="51"/>
      <c r="V34" s="51"/>
      <c r="W34" s="216"/>
      <c r="X34" s="218"/>
      <c r="Y34" s="218">
        <v>2</v>
      </c>
      <c r="Z34" s="51"/>
      <c r="AA34" s="51"/>
      <c r="AB34" s="51"/>
      <c r="AC34" s="51"/>
      <c r="AD34" s="216"/>
      <c r="AE34" s="216"/>
      <c r="AF34" s="216"/>
      <c r="AG34" s="51"/>
      <c r="AH34" s="51"/>
      <c r="AI34" s="51"/>
      <c r="AJ34" s="216"/>
      <c r="AK34" s="21">
        <f>Y34</f>
        <v>2</v>
      </c>
      <c r="AL34" s="162">
        <v>0.5</v>
      </c>
      <c r="AM34" s="218"/>
      <c r="AN34" s="218"/>
      <c r="AO34" s="214"/>
      <c r="AP34" s="215"/>
      <c r="AQ34" s="226">
        <f>AL34</f>
        <v>0.5</v>
      </c>
      <c r="AR34" s="218"/>
      <c r="AS34" s="218"/>
      <c r="AT34" s="218"/>
      <c r="AU34" s="218"/>
      <c r="AV34" s="215"/>
      <c r="AW34" s="218"/>
      <c r="AX34" s="218"/>
      <c r="AY34" s="218"/>
      <c r="AZ34" s="218"/>
      <c r="BA34" s="215"/>
      <c r="BB34" s="51"/>
      <c r="BC34" s="51"/>
      <c r="BD34" s="51"/>
      <c r="BE34" s="51"/>
      <c r="BF34" s="215"/>
      <c r="BG34" s="51"/>
      <c r="BH34" s="51"/>
      <c r="BI34" s="51"/>
      <c r="BJ34" s="51"/>
      <c r="BK34" s="215"/>
      <c r="BL34" s="51"/>
      <c r="BM34" s="51"/>
      <c r="BN34" s="51"/>
      <c r="BO34" s="51"/>
      <c r="BP34" s="215"/>
      <c r="BQ34" s="216"/>
      <c r="BR34" s="51"/>
      <c r="BS34" s="51"/>
      <c r="BT34" s="51"/>
      <c r="BU34" s="215"/>
      <c r="BV34" s="216"/>
      <c r="BW34" s="216"/>
      <c r="BX34" s="216"/>
      <c r="BY34" s="216"/>
      <c r="BZ34" s="216"/>
      <c r="CA34" s="216"/>
      <c r="CB34" s="51"/>
      <c r="CC34" s="51"/>
      <c r="CD34" s="51"/>
      <c r="CE34" s="216"/>
      <c r="CF34" s="216"/>
      <c r="CG34" s="51"/>
      <c r="CH34" s="51"/>
      <c r="CI34" s="51"/>
      <c r="CJ34" s="216"/>
      <c r="CK34" s="216"/>
      <c r="CL34" s="51"/>
      <c r="CM34" s="51"/>
      <c r="CN34" s="51"/>
      <c r="CO34" s="216"/>
      <c r="CP34" s="216"/>
      <c r="CQ34" s="51"/>
      <c r="CR34" s="51"/>
      <c r="CS34" s="51"/>
      <c r="CT34" s="216"/>
      <c r="CU34" s="216"/>
      <c r="CV34" s="51"/>
      <c r="CW34" s="51"/>
      <c r="CX34" s="51"/>
      <c r="CY34" s="216"/>
      <c r="CZ34" s="51">
        <f t="shared" si="9"/>
        <v>0</v>
      </c>
      <c r="DA34" s="215"/>
      <c r="DB34" s="51"/>
      <c r="DC34" s="51"/>
      <c r="DD34" s="218"/>
      <c r="DE34" s="215"/>
      <c r="DF34" s="215"/>
      <c r="DG34" s="51"/>
      <c r="DH34" s="51"/>
      <c r="DI34" s="51"/>
      <c r="DJ34" s="215"/>
      <c r="DK34" s="215"/>
      <c r="DL34" s="51"/>
      <c r="DM34" s="51"/>
      <c r="DN34" s="51"/>
      <c r="DO34" s="215"/>
      <c r="DP34" s="227"/>
      <c r="DQ34" s="215"/>
      <c r="DR34" s="218"/>
      <c r="DS34" s="218"/>
      <c r="DT34" s="218"/>
      <c r="DU34" s="215"/>
    </row>
    <row r="35" spans="1:125" ht="41.25" customHeight="1" x14ac:dyDescent="0.25">
      <c r="A35" s="57" t="s">
        <v>151</v>
      </c>
      <c r="B35" s="57"/>
      <c r="C35" s="61"/>
      <c r="D35" s="289" t="s">
        <v>120</v>
      </c>
      <c r="E35" s="290"/>
      <c r="F35" s="290"/>
      <c r="G35" s="290"/>
      <c r="H35" s="291"/>
      <c r="I35" s="289" t="s">
        <v>121</v>
      </c>
      <c r="J35" s="290"/>
      <c r="K35" s="290"/>
      <c r="L35" s="290"/>
      <c r="M35" s="291"/>
      <c r="N35" s="244" t="s">
        <v>122</v>
      </c>
      <c r="O35" s="244"/>
      <c r="P35" s="244"/>
      <c r="Q35" s="244"/>
      <c r="R35" s="244"/>
      <c r="S35" s="244" t="s">
        <v>123</v>
      </c>
      <c r="T35" s="244"/>
      <c r="U35" s="244"/>
      <c r="V35" s="244"/>
      <c r="W35" s="244"/>
      <c r="X35" s="25"/>
      <c r="Y35" s="244" t="s">
        <v>124</v>
      </c>
      <c r="Z35" s="244"/>
      <c r="AA35" s="244"/>
      <c r="AB35" s="244"/>
      <c r="AC35" s="244"/>
      <c r="AD35" s="244"/>
      <c r="AE35" s="149"/>
      <c r="AF35" s="125"/>
      <c r="AG35" s="125"/>
      <c r="AH35" s="125"/>
      <c r="AI35" s="125"/>
      <c r="AJ35" s="125"/>
      <c r="AK35" s="124"/>
      <c r="AL35" s="261" t="s">
        <v>126</v>
      </c>
      <c r="AM35" s="261"/>
      <c r="AN35" s="261"/>
      <c r="AO35" s="261"/>
      <c r="AP35" s="261"/>
      <c r="AQ35" s="124"/>
      <c r="AR35" s="261" t="s">
        <v>125</v>
      </c>
      <c r="AS35" s="261"/>
      <c r="AT35" s="261"/>
      <c r="AU35" s="261"/>
      <c r="AV35" s="261"/>
      <c r="AW35" s="261"/>
      <c r="AX35" s="261"/>
      <c r="AY35" s="261"/>
      <c r="AZ35" s="261"/>
      <c r="BA35" s="261"/>
      <c r="BB35" s="244" t="s">
        <v>125</v>
      </c>
      <c r="BC35" s="244"/>
      <c r="BD35" s="244"/>
      <c r="BE35" s="244"/>
      <c r="BF35" s="244"/>
      <c r="BG35" s="244" t="s">
        <v>125</v>
      </c>
      <c r="BH35" s="244"/>
      <c r="BI35" s="244"/>
      <c r="BJ35" s="244"/>
      <c r="BK35" s="244"/>
      <c r="BL35" s="244" t="s">
        <v>125</v>
      </c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 t="s">
        <v>125</v>
      </c>
      <c r="CG35" s="244"/>
      <c r="CH35" s="244"/>
      <c r="CI35" s="244"/>
      <c r="CJ35" s="244"/>
      <c r="CK35" s="289"/>
      <c r="CL35" s="290"/>
      <c r="CM35" s="290"/>
      <c r="CN35" s="290"/>
      <c r="CO35" s="291"/>
      <c r="CP35" s="185"/>
      <c r="CQ35" s="185"/>
      <c r="CR35" s="185"/>
      <c r="CS35" s="185"/>
      <c r="CT35" s="185"/>
      <c r="CU35" s="244" t="s">
        <v>125</v>
      </c>
      <c r="CV35" s="244"/>
      <c r="CW35" s="244"/>
      <c r="CX35" s="244"/>
      <c r="CY35" s="244"/>
      <c r="CZ35" s="188"/>
      <c r="DA35" s="188"/>
      <c r="DB35" s="261" t="s">
        <v>125</v>
      </c>
      <c r="DC35" s="261"/>
      <c r="DD35" s="261"/>
      <c r="DE35" s="261"/>
      <c r="DF35" s="282" t="s">
        <v>125</v>
      </c>
      <c r="DG35" s="283"/>
      <c r="DH35" s="283"/>
      <c r="DI35" s="283"/>
      <c r="DJ35" s="284"/>
      <c r="DK35" s="282" t="s">
        <v>125</v>
      </c>
      <c r="DL35" s="283"/>
      <c r="DM35" s="283"/>
      <c r="DN35" s="283"/>
      <c r="DO35" s="284"/>
      <c r="DP35" s="25"/>
      <c r="DQ35" s="282" t="s">
        <v>125</v>
      </c>
      <c r="DR35" s="283"/>
      <c r="DS35" s="283"/>
      <c r="DT35" s="283"/>
      <c r="DU35" s="284"/>
    </row>
  </sheetData>
  <mergeCells count="238">
    <mergeCell ref="BQ35:BU35"/>
    <mergeCell ref="BV35:BZ35"/>
    <mergeCell ref="CA35:CE35"/>
    <mergeCell ref="CF35:CJ35"/>
    <mergeCell ref="CK35:CO35"/>
    <mergeCell ref="CU35:CY35"/>
    <mergeCell ref="DQ35:DU35"/>
    <mergeCell ref="Y26:AC26"/>
    <mergeCell ref="Y27:AC27"/>
    <mergeCell ref="BG27:BK27"/>
    <mergeCell ref="BL27:BP27"/>
    <mergeCell ref="BB28:BF28"/>
    <mergeCell ref="CK22:CN22"/>
    <mergeCell ref="CP21:CS21"/>
    <mergeCell ref="DK25:DO25"/>
    <mergeCell ref="BB23:BF23"/>
    <mergeCell ref="BL25:BP25"/>
    <mergeCell ref="BG24:BK24"/>
    <mergeCell ref="BL24:BP24"/>
    <mergeCell ref="CK21:CN21"/>
    <mergeCell ref="BB25:BF25"/>
    <mergeCell ref="DK24:DO24"/>
    <mergeCell ref="Y24:AC24"/>
    <mergeCell ref="Y25:AC25"/>
    <mergeCell ref="AR35:AV35"/>
    <mergeCell ref="BB35:BF35"/>
    <mergeCell ref="BG35:BK35"/>
    <mergeCell ref="BL35:BP35"/>
    <mergeCell ref="AW35:BA35"/>
    <mergeCell ref="DB23:DE23"/>
    <mergeCell ref="DF23:DJ23"/>
    <mergeCell ref="CF7:CJ10"/>
    <mergeCell ref="CK7:CO10"/>
    <mergeCell ref="DF7:DJ10"/>
    <mergeCell ref="DB35:DE35"/>
    <mergeCell ref="DF35:DJ35"/>
    <mergeCell ref="CP23:CT23"/>
    <mergeCell ref="DA7:DE10"/>
    <mergeCell ref="DA21:DD21"/>
    <mergeCell ref="DA22:DD22"/>
    <mergeCell ref="DB30:DE30"/>
    <mergeCell ref="DB29:DE29"/>
    <mergeCell ref="DF25:DJ25"/>
    <mergeCell ref="AR7:AV10"/>
    <mergeCell ref="BB7:BF10"/>
    <mergeCell ref="BG7:BK10"/>
    <mergeCell ref="DB24:DE24"/>
    <mergeCell ref="BB27:BF27"/>
    <mergeCell ref="DQ29:DU29"/>
    <mergeCell ref="AR29:AV29"/>
    <mergeCell ref="BB29:BF29"/>
    <mergeCell ref="BG30:BK30"/>
    <mergeCell ref="BG29:BK29"/>
    <mergeCell ref="BL29:BP29"/>
    <mergeCell ref="DF26:DJ26"/>
    <mergeCell ref="DK26:DO26"/>
    <mergeCell ref="DQ26:DU26"/>
    <mergeCell ref="DB28:DE28"/>
    <mergeCell ref="DF28:DJ28"/>
    <mergeCell ref="DK28:DO28"/>
    <mergeCell ref="DF29:DJ29"/>
    <mergeCell ref="DB26:DE26"/>
    <mergeCell ref="AW26:BA26"/>
    <mergeCell ref="DQ27:DU27"/>
    <mergeCell ref="DK29:DO29"/>
    <mergeCell ref="DQ28:DU28"/>
    <mergeCell ref="DK27:DO27"/>
    <mergeCell ref="AR26:AV26"/>
    <mergeCell ref="BB26:BF26"/>
    <mergeCell ref="BG26:BK26"/>
    <mergeCell ref="DB27:DE27"/>
    <mergeCell ref="DF27:DJ27"/>
    <mergeCell ref="G2:J2"/>
    <mergeCell ref="T2:X2"/>
    <mergeCell ref="AW30:BA30"/>
    <mergeCell ref="A31:A34"/>
    <mergeCell ref="AR30:AV30"/>
    <mergeCell ref="A14:A15"/>
    <mergeCell ref="A16:A17"/>
    <mergeCell ref="AF5:AJ5"/>
    <mergeCell ref="AK5:AK6"/>
    <mergeCell ref="AF7:AJ10"/>
    <mergeCell ref="AK7:AK10"/>
    <mergeCell ref="AJ12:AJ19"/>
    <mergeCell ref="AR28:AV28"/>
    <mergeCell ref="AW29:BA29"/>
    <mergeCell ref="AR27:AV27"/>
    <mergeCell ref="AW27:BA27"/>
    <mergeCell ref="AW28:BA28"/>
    <mergeCell ref="A12:A13"/>
    <mergeCell ref="AR23:AV23"/>
    <mergeCell ref="AW24:BA24"/>
    <mergeCell ref="AW25:BA25"/>
    <mergeCell ref="AR25:AV25"/>
    <mergeCell ref="Y29:AC29"/>
    <mergeCell ref="AF21:AI21"/>
    <mergeCell ref="D35:H35"/>
    <mergeCell ref="I35:M35"/>
    <mergeCell ref="N35:R35"/>
    <mergeCell ref="S35:W35"/>
    <mergeCell ref="Y35:AD35"/>
    <mergeCell ref="AL35:AP35"/>
    <mergeCell ref="AL30:AP30"/>
    <mergeCell ref="AL29:AP29"/>
    <mergeCell ref="D21:G21"/>
    <mergeCell ref="D22:G22"/>
    <mergeCell ref="D23:G23"/>
    <mergeCell ref="I21:L21"/>
    <mergeCell ref="I22:L22"/>
    <mergeCell ref="I23:L23"/>
    <mergeCell ref="N21:Q21"/>
    <mergeCell ref="N22:Q22"/>
    <mergeCell ref="AL27:AP27"/>
    <mergeCell ref="AL28:AP28"/>
    <mergeCell ref="Y28:AC28"/>
    <mergeCell ref="N23:Q23"/>
    <mergeCell ref="AL23:AP23"/>
    <mergeCell ref="AL22:AP22"/>
    <mergeCell ref="AL24:AP24"/>
    <mergeCell ref="AL25:AP25"/>
    <mergeCell ref="DQ24:DU24"/>
    <mergeCell ref="BB24:BF24"/>
    <mergeCell ref="BL26:BP26"/>
    <mergeCell ref="AQ17:AQ18"/>
    <mergeCell ref="AE17:AE19"/>
    <mergeCell ref="AR24:AV24"/>
    <mergeCell ref="DB25:DE25"/>
    <mergeCell ref="DQ25:DU25"/>
    <mergeCell ref="BG25:BK25"/>
    <mergeCell ref="DQ23:DU23"/>
    <mergeCell ref="BG23:BK23"/>
    <mergeCell ref="CF23:CJ23"/>
    <mergeCell ref="CK23:CO23"/>
    <mergeCell ref="CO12:CO19"/>
    <mergeCell ref="CJ12:CJ19"/>
    <mergeCell ref="DE12:DE19"/>
    <mergeCell ref="DJ12:DJ19"/>
    <mergeCell ref="AL26:AP26"/>
    <mergeCell ref="BU12:BU19"/>
    <mergeCell ref="CP22:CS22"/>
    <mergeCell ref="DK23:DO23"/>
    <mergeCell ref="BL23:BP23"/>
    <mergeCell ref="BQ23:BU23"/>
    <mergeCell ref="AL21:AP21"/>
    <mergeCell ref="DQ7:DU10"/>
    <mergeCell ref="Y7:AE10"/>
    <mergeCell ref="AL7:AQ10"/>
    <mergeCell ref="BL7:BP10"/>
    <mergeCell ref="BQ7:BU10"/>
    <mergeCell ref="CZ7:CZ10"/>
    <mergeCell ref="D5:H5"/>
    <mergeCell ref="I5:M5"/>
    <mergeCell ref="N5:R5"/>
    <mergeCell ref="S5:W5"/>
    <mergeCell ref="X5:X6"/>
    <mergeCell ref="D7:H10"/>
    <mergeCell ref="I7:M10"/>
    <mergeCell ref="N7:R10"/>
    <mergeCell ref="S7:W10"/>
    <mergeCell ref="CK5:CO5"/>
    <mergeCell ref="DB5:DE5"/>
    <mergeCell ref="DF5:DJ5"/>
    <mergeCell ref="DK5:DO5"/>
    <mergeCell ref="DP5:DP6"/>
    <mergeCell ref="BG5:BK5"/>
    <mergeCell ref="BL5:BP5"/>
    <mergeCell ref="DP7:DP10"/>
    <mergeCell ref="Y5:AD5"/>
    <mergeCell ref="S21:V21"/>
    <mergeCell ref="S22:V22"/>
    <mergeCell ref="S23:V23"/>
    <mergeCell ref="AF22:AI22"/>
    <mergeCell ref="DF21:DI21"/>
    <mergeCell ref="DF22:DI22"/>
    <mergeCell ref="DK21:DN21"/>
    <mergeCell ref="DK22:DN22"/>
    <mergeCell ref="Y21:AC21"/>
    <mergeCell ref="Y22:AC22"/>
    <mergeCell ref="Y23:AC23"/>
    <mergeCell ref="CA23:CE23"/>
    <mergeCell ref="CF22:CI22"/>
    <mergeCell ref="AR22:AU22"/>
    <mergeCell ref="AW21:AZ21"/>
    <mergeCell ref="AW22:AZ22"/>
    <mergeCell ref="BB21:BE21"/>
    <mergeCell ref="BB22:BE22"/>
    <mergeCell ref="BG21:BJ21"/>
    <mergeCell ref="BG22:BJ22"/>
    <mergeCell ref="BL21:BO21"/>
    <mergeCell ref="BL22:BO22"/>
    <mergeCell ref="AW5:BA5"/>
    <mergeCell ref="BQ5:BU5"/>
    <mergeCell ref="X7:X10"/>
    <mergeCell ref="AL5:AP5"/>
    <mergeCell ref="AR5:AV5"/>
    <mergeCell ref="BB5:BF5"/>
    <mergeCell ref="DK35:DO35"/>
    <mergeCell ref="BG28:BK28"/>
    <mergeCell ref="BL28:BP28"/>
    <mergeCell ref="CU5:CY5"/>
    <mergeCell ref="CU7:CY10"/>
    <mergeCell ref="DK7:DO10"/>
    <mergeCell ref="CY12:CY19"/>
    <mergeCell ref="CU23:CY23"/>
    <mergeCell ref="CP5:CT5"/>
    <mergeCell ref="CP7:CT10"/>
    <mergeCell ref="CT12:CT19"/>
    <mergeCell ref="DO12:DO19"/>
    <mergeCell ref="DF24:DJ24"/>
    <mergeCell ref="CU21:CX21"/>
    <mergeCell ref="CU22:CX22"/>
    <mergeCell ref="CF5:CJ5"/>
    <mergeCell ref="CA5:CE5"/>
    <mergeCell ref="AR21:AU21"/>
    <mergeCell ref="AV12:AV19"/>
    <mergeCell ref="BF12:BF19"/>
    <mergeCell ref="BV5:BZ5"/>
    <mergeCell ref="BV7:BZ10"/>
    <mergeCell ref="BZ12:BZ19"/>
    <mergeCell ref="BV23:BZ23"/>
    <mergeCell ref="DU12:DU20"/>
    <mergeCell ref="DQ21:DT21"/>
    <mergeCell ref="DQ22:DT22"/>
    <mergeCell ref="BQ21:BT21"/>
    <mergeCell ref="BQ22:BT22"/>
    <mergeCell ref="BV21:BY21"/>
    <mergeCell ref="BV22:BY22"/>
    <mergeCell ref="CA21:CD21"/>
    <mergeCell ref="CA22:CD22"/>
    <mergeCell ref="CF21:CI21"/>
    <mergeCell ref="BK12:BK19"/>
    <mergeCell ref="BP12:BP19"/>
    <mergeCell ref="AW7:BA10"/>
    <mergeCell ref="BA12:BA19"/>
    <mergeCell ref="AW23:BA23"/>
    <mergeCell ref="CA7:CE10"/>
    <mergeCell ref="CE12:CE19"/>
    <mergeCell ref="DQ5:DU5"/>
  </mergeCells>
  <pageMargins left="0.25" right="0.25" top="0.35" bottom="0.95" header="0.3" footer="0.3"/>
  <pageSetup paperSize="9" scale="46" fitToWidth="0" orientation="landscape" verticalDpi="360" r:id="rId1"/>
  <colBreaks count="5" manualBreakCount="5">
    <brk id="24" min="1" max="34" man="1"/>
    <brk id="43" min="1" max="31" man="1"/>
    <brk id="63" min="1" max="34" man="1"/>
    <brk id="83" min="1" max="34" man="1"/>
    <brk id="104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110" zoomScaleNormal="100" zoomScaleSheetLayoutView="110" workbookViewId="0">
      <selection activeCell="B7" sqref="B7"/>
    </sheetView>
  </sheetViews>
  <sheetFormatPr defaultColWidth="9.140625" defaultRowHeight="15" x14ac:dyDescent="0.25"/>
  <cols>
    <col min="1" max="1" width="45.85546875" style="15" customWidth="1"/>
    <col min="2" max="2" width="35.28515625" style="15" customWidth="1"/>
    <col min="3" max="16384" width="9.140625" style="15"/>
  </cols>
  <sheetData>
    <row r="1" spans="1:5" x14ac:dyDescent="0.25">
      <c r="A1" s="105"/>
      <c r="B1" s="117" t="s">
        <v>165</v>
      </c>
      <c r="C1" s="105"/>
    </row>
    <row r="2" spans="1:5" ht="13.9" x14ac:dyDescent="0.25">
      <c r="A2" s="105"/>
      <c r="B2" s="105"/>
      <c r="C2" s="105"/>
    </row>
    <row r="3" spans="1:5" ht="15.75" x14ac:dyDescent="0.25">
      <c r="A3" s="116" t="s">
        <v>26</v>
      </c>
      <c r="B3" s="106"/>
      <c r="C3" s="106"/>
      <c r="D3" s="14"/>
      <c r="E3" s="14"/>
    </row>
    <row r="4" spans="1:5" ht="15.75" x14ac:dyDescent="0.25">
      <c r="A4" s="116" t="s">
        <v>162</v>
      </c>
      <c r="B4" s="105"/>
      <c r="C4" s="105"/>
    </row>
    <row r="5" spans="1:5" ht="13.9" x14ac:dyDescent="0.25">
      <c r="A5" s="107"/>
      <c r="B5" s="108"/>
      <c r="C5" s="105"/>
    </row>
    <row r="6" spans="1:5" x14ac:dyDescent="0.25">
      <c r="A6" s="109" t="s">
        <v>27</v>
      </c>
      <c r="B6" s="110" t="s">
        <v>28</v>
      </c>
      <c r="C6" s="105"/>
    </row>
    <row r="7" spans="1:5" x14ac:dyDescent="0.25">
      <c r="A7" s="110" t="s">
        <v>29</v>
      </c>
      <c r="B7" s="111">
        <v>1</v>
      </c>
      <c r="C7" s="105"/>
    </row>
    <row r="8" spans="1:5" x14ac:dyDescent="0.25">
      <c r="A8" s="112" t="s">
        <v>30</v>
      </c>
      <c r="B8" s="110" t="s">
        <v>31</v>
      </c>
      <c r="C8" s="105"/>
    </row>
    <row r="9" spans="1:5" x14ac:dyDescent="0.25">
      <c r="A9" s="110" t="s">
        <v>32</v>
      </c>
      <c r="B9" s="110" t="s">
        <v>33</v>
      </c>
      <c r="C9" s="105"/>
    </row>
    <row r="10" spans="1:5" x14ac:dyDescent="0.25">
      <c r="A10" s="110" t="s">
        <v>34</v>
      </c>
      <c r="B10" s="111">
        <v>4</v>
      </c>
      <c r="C10" s="105"/>
    </row>
    <row r="11" spans="1:5" x14ac:dyDescent="0.25">
      <c r="A11" s="110" t="s">
        <v>35</v>
      </c>
      <c r="B11" s="110" t="s">
        <v>36</v>
      </c>
      <c r="C11" s="105"/>
    </row>
    <row r="12" spans="1:5" ht="13.9" x14ac:dyDescent="0.25">
      <c r="A12" s="391"/>
      <c r="B12" s="392"/>
      <c r="C12" s="105"/>
    </row>
    <row r="13" spans="1:5" x14ac:dyDescent="0.25">
      <c r="A13" s="109" t="s">
        <v>37</v>
      </c>
      <c r="B13" s="110" t="s">
        <v>38</v>
      </c>
      <c r="C13" s="105"/>
    </row>
    <row r="14" spans="1:5" x14ac:dyDescent="0.25">
      <c r="A14" s="113" t="s">
        <v>29</v>
      </c>
      <c r="B14" s="111">
        <v>3</v>
      </c>
      <c r="C14" s="105"/>
    </row>
    <row r="15" spans="1:5" ht="30" x14ac:dyDescent="0.25">
      <c r="A15" s="114" t="s">
        <v>30</v>
      </c>
      <c r="B15" s="115" t="s">
        <v>39</v>
      </c>
      <c r="C15" s="105"/>
    </row>
    <row r="16" spans="1:5" x14ac:dyDescent="0.25">
      <c r="A16" s="110" t="s">
        <v>32</v>
      </c>
      <c r="B16" s="110" t="s">
        <v>33</v>
      </c>
      <c r="C16" s="105"/>
    </row>
    <row r="17" spans="1:3" x14ac:dyDescent="0.25">
      <c r="A17" s="110" t="s">
        <v>34</v>
      </c>
      <c r="B17" s="111" t="s">
        <v>148</v>
      </c>
      <c r="C17" s="105"/>
    </row>
    <row r="18" spans="1:3" x14ac:dyDescent="0.25">
      <c r="A18" s="110" t="s">
        <v>35</v>
      </c>
      <c r="B18" s="110" t="s">
        <v>40</v>
      </c>
      <c r="C18" s="105"/>
    </row>
    <row r="19" spans="1:3" ht="13.9" x14ac:dyDescent="0.25">
      <c r="A19" s="391"/>
      <c r="B19" s="392"/>
      <c r="C19" s="105"/>
    </row>
    <row r="20" spans="1:3" x14ac:dyDescent="0.25">
      <c r="A20" s="113" t="s">
        <v>41</v>
      </c>
      <c r="B20" s="110"/>
      <c r="C20" s="105"/>
    </row>
  </sheetData>
  <mergeCells count="2">
    <mergeCell ref="A12:B12"/>
    <mergeCell ref="A19:B19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workbookViewId="0">
      <selection activeCell="C12" sqref="C12"/>
    </sheetView>
  </sheetViews>
  <sheetFormatPr defaultColWidth="9.140625" defaultRowHeight="15" x14ac:dyDescent="0.25"/>
  <cols>
    <col min="1" max="1" width="46.140625" style="15" customWidth="1"/>
    <col min="2" max="2" width="43.42578125" style="15" customWidth="1"/>
    <col min="3" max="3" width="6.7109375" style="15" bestFit="1" customWidth="1"/>
    <col min="4" max="4" width="21.5703125" style="15" customWidth="1"/>
    <col min="5" max="16384" width="9.140625" style="15"/>
  </cols>
  <sheetData>
    <row r="1" spans="1:4" x14ac:dyDescent="0.25">
      <c r="C1" s="399" t="s">
        <v>166</v>
      </c>
      <c r="D1" s="399"/>
    </row>
    <row r="3" spans="1:4" ht="15.75" x14ac:dyDescent="0.25">
      <c r="A3" s="104" t="s">
        <v>42</v>
      </c>
    </row>
    <row r="4" spans="1:4" ht="15.75" x14ac:dyDescent="0.25">
      <c r="A4" s="58" t="s">
        <v>185</v>
      </c>
    </row>
    <row r="5" spans="1:4" ht="30" x14ac:dyDescent="0.25">
      <c r="A5" s="244" t="s">
        <v>43</v>
      </c>
      <c r="B5" s="244"/>
      <c r="C5" s="17" t="s">
        <v>44</v>
      </c>
      <c r="D5" s="16" t="s">
        <v>45</v>
      </c>
    </row>
    <row r="6" spans="1:4" x14ac:dyDescent="0.25">
      <c r="A6" s="242" t="s">
        <v>46</v>
      </c>
      <c r="B6" s="19" t="s">
        <v>47</v>
      </c>
      <c r="C6" s="20">
        <v>4</v>
      </c>
      <c r="D6" s="16" t="s">
        <v>179</v>
      </c>
    </row>
    <row r="7" spans="1:4" x14ac:dyDescent="0.25">
      <c r="A7" s="400"/>
      <c r="B7" s="19" t="s">
        <v>48</v>
      </c>
      <c r="C7" s="20">
        <v>2</v>
      </c>
      <c r="D7" s="16" t="s">
        <v>49</v>
      </c>
    </row>
    <row r="8" spans="1:4" x14ac:dyDescent="0.25">
      <c r="A8" s="19" t="s">
        <v>50</v>
      </c>
      <c r="B8" s="229">
        <v>13400</v>
      </c>
      <c r="C8" s="169"/>
      <c r="D8" s="170"/>
    </row>
    <row r="9" spans="1:4" ht="15.75" x14ac:dyDescent="0.25">
      <c r="A9" s="22" t="s">
        <v>51</v>
      </c>
      <c r="B9" s="164" t="s">
        <v>52</v>
      </c>
      <c r="C9" s="171"/>
      <c r="D9" s="172"/>
    </row>
    <row r="10" spans="1:4" x14ac:dyDescent="0.25">
      <c r="A10" s="19" t="s">
        <v>53</v>
      </c>
      <c r="B10" s="153"/>
      <c r="C10" s="171"/>
      <c r="D10" s="172"/>
    </row>
    <row r="11" spans="1:4" ht="71.25" customHeight="1" x14ac:dyDescent="0.25">
      <c r="A11" s="24" t="s">
        <v>54</v>
      </c>
      <c r="B11" s="152" t="s">
        <v>55</v>
      </c>
      <c r="C11" s="171"/>
      <c r="D11" s="172"/>
    </row>
    <row r="12" spans="1:4" ht="81.75" customHeight="1" x14ac:dyDescent="0.25">
      <c r="A12" s="24" t="s">
        <v>56</v>
      </c>
      <c r="B12" s="152" t="s">
        <v>57</v>
      </c>
      <c r="C12" s="171"/>
      <c r="D12" s="172"/>
    </row>
    <row r="13" spans="1:4" ht="32.25" customHeight="1" x14ac:dyDescent="0.25">
      <c r="A13" s="24"/>
      <c r="B13" s="152" t="s">
        <v>58</v>
      </c>
      <c r="C13" s="171"/>
      <c r="D13" s="172"/>
    </row>
    <row r="14" spans="1:4" ht="27" x14ac:dyDescent="0.25">
      <c r="A14" s="24" t="s">
        <v>59</v>
      </c>
      <c r="B14" s="152" t="s">
        <v>60</v>
      </c>
      <c r="C14" s="171"/>
      <c r="D14" s="172"/>
    </row>
    <row r="15" spans="1:4" ht="58.5" customHeight="1" x14ac:dyDescent="0.25">
      <c r="A15" s="24" t="s">
        <v>61</v>
      </c>
      <c r="B15" s="152" t="s">
        <v>62</v>
      </c>
      <c r="C15" s="171"/>
      <c r="D15" s="172"/>
    </row>
    <row r="16" spans="1:4" ht="27" x14ac:dyDescent="0.25">
      <c r="A16" s="24" t="s">
        <v>63</v>
      </c>
      <c r="B16" s="152" t="s">
        <v>64</v>
      </c>
      <c r="C16" s="171"/>
      <c r="D16" s="172"/>
    </row>
    <row r="17" spans="1:4" x14ac:dyDescent="0.25">
      <c r="A17" s="24" t="s">
        <v>65</v>
      </c>
      <c r="B17" s="152" t="s">
        <v>66</v>
      </c>
      <c r="C17" s="171"/>
      <c r="D17" s="172"/>
    </row>
    <row r="18" spans="1:4" x14ac:dyDescent="0.25">
      <c r="A18" s="24" t="s">
        <v>67</v>
      </c>
      <c r="B18" s="152" t="s">
        <v>68</v>
      </c>
      <c r="C18" s="171"/>
      <c r="D18" s="172"/>
    </row>
    <row r="19" spans="1:4" ht="15" customHeight="1" x14ac:dyDescent="0.25">
      <c r="A19" s="242" t="s">
        <v>69</v>
      </c>
      <c r="B19" s="401" t="s">
        <v>70</v>
      </c>
      <c r="C19" s="171"/>
      <c r="D19" s="172"/>
    </row>
    <row r="20" spans="1:4" ht="15" customHeight="1" x14ac:dyDescent="0.25">
      <c r="A20" s="243"/>
      <c r="B20" s="401"/>
      <c r="C20" s="171"/>
      <c r="D20" s="172"/>
    </row>
    <row r="21" spans="1:4" ht="15" customHeight="1" x14ac:dyDescent="0.25">
      <c r="A21" s="243"/>
      <c r="B21" s="401"/>
      <c r="C21" s="171"/>
      <c r="D21" s="172"/>
    </row>
    <row r="22" spans="1:4" ht="15" customHeight="1" x14ac:dyDescent="0.25">
      <c r="A22" s="243"/>
      <c r="B22" s="164" t="s">
        <v>71</v>
      </c>
      <c r="C22" s="171"/>
      <c r="D22" s="172"/>
    </row>
    <row r="23" spans="1:4" ht="15" customHeight="1" x14ac:dyDescent="0.25">
      <c r="A23" s="400"/>
      <c r="B23" s="164" t="s">
        <v>72</v>
      </c>
      <c r="C23" s="171"/>
      <c r="D23" s="172"/>
    </row>
    <row r="24" spans="1:4" ht="15" customHeight="1" x14ac:dyDescent="0.25">
      <c r="A24" s="244" t="s">
        <v>73</v>
      </c>
      <c r="B24" s="401" t="s">
        <v>74</v>
      </c>
      <c r="C24" s="171"/>
      <c r="D24" s="172"/>
    </row>
    <row r="25" spans="1:4" ht="15" customHeight="1" x14ac:dyDescent="0.25">
      <c r="A25" s="244"/>
      <c r="B25" s="401"/>
      <c r="C25" s="171"/>
      <c r="D25" s="172"/>
    </row>
    <row r="26" spans="1:4" ht="15" customHeight="1" x14ac:dyDescent="0.25">
      <c r="A26" s="393" t="s">
        <v>75</v>
      </c>
      <c r="B26" s="396" t="s">
        <v>184</v>
      </c>
      <c r="C26" s="171"/>
      <c r="D26" s="172"/>
    </row>
    <row r="27" spans="1:4" ht="15" customHeight="1" x14ac:dyDescent="0.25">
      <c r="A27" s="394"/>
      <c r="B27" s="397"/>
      <c r="C27" s="171"/>
      <c r="D27" s="172"/>
    </row>
    <row r="28" spans="1:4" ht="19.5" customHeight="1" x14ac:dyDescent="0.25">
      <c r="A28" s="395"/>
      <c r="B28" s="398"/>
      <c r="C28" s="173"/>
      <c r="D28" s="174"/>
    </row>
    <row r="29" spans="1:4" ht="15" customHeight="1" x14ac:dyDescent="0.25">
      <c r="A29" s="393" t="s">
        <v>76</v>
      </c>
      <c r="B29" s="149" t="s">
        <v>77</v>
      </c>
      <c r="C29" s="167">
        <v>2</v>
      </c>
      <c r="D29" s="168" t="s">
        <v>49</v>
      </c>
    </row>
    <row r="30" spans="1:4" ht="15" customHeight="1" x14ac:dyDescent="0.25">
      <c r="A30" s="395"/>
      <c r="B30" s="149" t="s">
        <v>78</v>
      </c>
      <c r="C30" s="165">
        <v>1</v>
      </c>
      <c r="D30" s="166" t="s">
        <v>49</v>
      </c>
    </row>
    <row r="31" spans="1:4" ht="22.5" customHeight="1" x14ac:dyDescent="0.25">
      <c r="A31" s="19" t="s">
        <v>79</v>
      </c>
      <c r="B31" s="154" t="s">
        <v>80</v>
      </c>
      <c r="C31" s="176"/>
      <c r="D31" s="170"/>
    </row>
    <row r="32" spans="1:4" ht="15" customHeight="1" x14ac:dyDescent="0.25">
      <c r="A32" s="393" t="s">
        <v>81</v>
      </c>
      <c r="B32" s="175"/>
      <c r="C32" s="27"/>
      <c r="D32" s="172"/>
    </row>
    <row r="33" spans="1:4" ht="15.75" x14ac:dyDescent="0.25">
      <c r="A33" s="394"/>
      <c r="B33" s="175" t="s">
        <v>164</v>
      </c>
      <c r="C33" s="177"/>
      <c r="D33" s="172"/>
    </row>
    <row r="34" spans="1:4" ht="33" customHeight="1" x14ac:dyDescent="0.25">
      <c r="A34" s="395"/>
      <c r="B34" s="175" t="s">
        <v>13</v>
      </c>
      <c r="C34" s="178"/>
      <c r="D34" s="174"/>
    </row>
  </sheetData>
  <mergeCells count="11">
    <mergeCell ref="A26:A28"/>
    <mergeCell ref="B26:B28"/>
    <mergeCell ref="A29:A30"/>
    <mergeCell ref="A32:A34"/>
    <mergeCell ref="C1:D1"/>
    <mergeCell ref="A5:B5"/>
    <mergeCell ref="A6:A7"/>
    <mergeCell ref="A19:A23"/>
    <mergeCell ref="B19:B21"/>
    <mergeCell ref="A24:A25"/>
    <mergeCell ref="B24:B25"/>
  </mergeCells>
  <pageMargins left="0.7" right="0.7" top="0.75" bottom="0.75" header="0.3" footer="0.3"/>
  <pageSetup paperSize="9" scale="74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7" zoomScaleNormal="100" zoomScaleSheetLayoutView="100" workbookViewId="0">
      <selection activeCell="A22" sqref="A22:D22"/>
    </sheetView>
  </sheetViews>
  <sheetFormatPr defaultColWidth="0" defaultRowHeight="12.75" x14ac:dyDescent="0.2"/>
  <cols>
    <col min="1" max="1" width="7.7109375" style="1" customWidth="1"/>
    <col min="2" max="2" width="35.85546875" style="1" customWidth="1"/>
    <col min="3" max="3" width="24" style="1" customWidth="1"/>
    <col min="4" max="4" width="14.28515625" style="1" customWidth="1"/>
    <col min="5" max="251" width="9.140625" style="1" customWidth="1"/>
    <col min="252" max="252" width="32" style="1" customWidth="1"/>
    <col min="253" max="253" width="22.85546875" style="1" customWidth="1"/>
    <col min="254" max="254" width="14.42578125" style="1" bestFit="1" customWidth="1"/>
    <col min="255" max="16384" width="0" style="1" hidden="1"/>
  </cols>
  <sheetData>
    <row r="1" spans="1:4" x14ac:dyDescent="0.2">
      <c r="B1" s="118"/>
      <c r="C1" s="402" t="s">
        <v>128</v>
      </c>
      <c r="D1" s="402"/>
    </row>
    <row r="2" spans="1:4" ht="13.15" x14ac:dyDescent="0.25">
      <c r="B2" s="118"/>
      <c r="C2" s="403"/>
      <c r="D2" s="403"/>
    </row>
    <row r="3" spans="1:4" ht="13.15" x14ac:dyDescent="0.25">
      <c r="B3" s="118"/>
      <c r="C3" s="118"/>
      <c r="D3" s="118"/>
    </row>
    <row r="4" spans="1:4" ht="14.25" x14ac:dyDescent="0.2">
      <c r="B4" s="119" t="s">
        <v>0</v>
      </c>
      <c r="C4" s="118"/>
      <c r="D4" s="118"/>
    </row>
    <row r="5" spans="1:4" ht="5.25" customHeight="1" x14ac:dyDescent="0.25"/>
    <row r="6" spans="1:4" ht="79.5" customHeight="1" x14ac:dyDescent="0.2">
      <c r="A6" s="120" t="s">
        <v>1</v>
      </c>
      <c r="B6" s="120" t="s">
        <v>2</v>
      </c>
      <c r="C6" s="120" t="s">
        <v>3</v>
      </c>
      <c r="D6" s="120" t="s">
        <v>4</v>
      </c>
    </row>
    <row r="7" spans="1:4" x14ac:dyDescent="0.2">
      <c r="A7" s="2">
        <v>1</v>
      </c>
      <c r="B7" s="163" t="s">
        <v>5</v>
      </c>
      <c r="C7" s="3" t="s">
        <v>6</v>
      </c>
      <c r="D7" s="4" t="s">
        <v>7</v>
      </c>
    </row>
    <row r="8" spans="1:4" x14ac:dyDescent="0.2">
      <c r="A8" s="2">
        <v>2</v>
      </c>
      <c r="B8" s="163" t="s">
        <v>5</v>
      </c>
      <c r="C8" s="3" t="s">
        <v>6</v>
      </c>
      <c r="D8" s="4" t="s">
        <v>7</v>
      </c>
    </row>
    <row r="9" spans="1:4" x14ac:dyDescent="0.2">
      <c r="A9" s="2">
        <v>3</v>
      </c>
      <c r="B9" s="163" t="s">
        <v>8</v>
      </c>
      <c r="C9" s="3" t="s">
        <v>6</v>
      </c>
      <c r="D9" s="4" t="s">
        <v>9</v>
      </c>
    </row>
    <row r="10" spans="1:4" x14ac:dyDescent="0.2">
      <c r="A10" s="2">
        <v>4</v>
      </c>
      <c r="B10" s="163" t="s">
        <v>181</v>
      </c>
      <c r="C10" s="3" t="s">
        <v>10</v>
      </c>
      <c r="D10" s="4" t="s">
        <v>182</v>
      </c>
    </row>
    <row r="11" spans="1:4" x14ac:dyDescent="0.2">
      <c r="A11" s="2">
        <v>5</v>
      </c>
      <c r="B11" s="163" t="s">
        <v>11</v>
      </c>
      <c r="C11" s="3" t="s">
        <v>10</v>
      </c>
      <c r="D11" s="4" t="s">
        <v>9</v>
      </c>
    </row>
    <row r="12" spans="1:4" x14ac:dyDescent="0.2">
      <c r="A12" s="2">
        <v>6</v>
      </c>
      <c r="B12" s="163" t="s">
        <v>12</v>
      </c>
      <c r="C12" s="3" t="s">
        <v>6</v>
      </c>
      <c r="D12" s="4" t="s">
        <v>9</v>
      </c>
    </row>
    <row r="13" spans="1:4" x14ac:dyDescent="0.2">
      <c r="A13" s="2">
        <v>7</v>
      </c>
      <c r="B13" s="163" t="s">
        <v>13</v>
      </c>
      <c r="C13" s="3" t="s">
        <v>14</v>
      </c>
      <c r="D13" s="4" t="s">
        <v>15</v>
      </c>
    </row>
    <row r="14" spans="1:4" ht="12.75" customHeight="1" x14ac:dyDescent="0.2">
      <c r="A14" s="2">
        <v>8</v>
      </c>
      <c r="B14" s="163" t="s">
        <v>16</v>
      </c>
      <c r="C14" s="3" t="s">
        <v>10</v>
      </c>
      <c r="D14" s="4">
        <v>2011</v>
      </c>
    </row>
    <row r="15" spans="1:4" ht="13.5" customHeight="1" x14ac:dyDescent="0.2">
      <c r="A15" s="2">
        <v>9</v>
      </c>
      <c r="B15" s="163" t="s">
        <v>17</v>
      </c>
      <c r="C15" s="3" t="s">
        <v>10</v>
      </c>
      <c r="D15" s="4">
        <v>2001</v>
      </c>
    </row>
    <row r="16" spans="1:4" x14ac:dyDescent="0.2">
      <c r="A16" s="2">
        <v>10</v>
      </c>
      <c r="B16" s="163" t="s">
        <v>18</v>
      </c>
      <c r="C16" s="3" t="s">
        <v>19</v>
      </c>
      <c r="D16" s="4" t="s">
        <v>20</v>
      </c>
    </row>
    <row r="17" spans="1:8" x14ac:dyDescent="0.2">
      <c r="A17" s="2">
        <v>11</v>
      </c>
      <c r="B17" s="163" t="s">
        <v>21</v>
      </c>
      <c r="C17" s="3" t="s">
        <v>10</v>
      </c>
      <c r="D17" s="4" t="s">
        <v>22</v>
      </c>
    </row>
    <row r="18" spans="1:8" x14ac:dyDescent="0.2">
      <c r="A18" s="2">
        <v>12</v>
      </c>
      <c r="B18" s="163" t="s">
        <v>23</v>
      </c>
      <c r="C18" s="3" t="s">
        <v>10</v>
      </c>
      <c r="D18" s="4" t="s">
        <v>22</v>
      </c>
    </row>
    <row r="19" spans="1:8" x14ac:dyDescent="0.2">
      <c r="A19" s="2">
        <v>13</v>
      </c>
      <c r="B19" s="163" t="s">
        <v>23</v>
      </c>
      <c r="C19" s="3" t="s">
        <v>10</v>
      </c>
      <c r="D19" s="4" t="s">
        <v>22</v>
      </c>
    </row>
    <row r="20" spans="1:8" x14ac:dyDescent="0.2">
      <c r="A20" s="2">
        <v>14</v>
      </c>
      <c r="B20" s="163" t="s">
        <v>180</v>
      </c>
      <c r="C20" s="3" t="s">
        <v>183</v>
      </c>
      <c r="D20" s="4" t="s">
        <v>163</v>
      </c>
    </row>
    <row r="21" spans="1:8" ht="12.75" customHeight="1" x14ac:dyDescent="0.2">
      <c r="A21" s="2">
        <v>15</v>
      </c>
      <c r="B21" s="5" t="s">
        <v>24</v>
      </c>
      <c r="C21" s="6" t="s">
        <v>25</v>
      </c>
      <c r="D21" s="7">
        <v>2005</v>
      </c>
    </row>
    <row r="22" spans="1:8" s="8" customFormat="1" ht="13.15" x14ac:dyDescent="0.25">
      <c r="A22" s="404"/>
      <c r="B22" s="404"/>
      <c r="C22" s="404"/>
      <c r="D22" s="404"/>
      <c r="H22" s="9"/>
    </row>
    <row r="23" spans="1:8" s="8" customFormat="1" x14ac:dyDescent="0.2">
      <c r="A23" s="10"/>
      <c r="B23" s="10"/>
      <c r="C23" s="10"/>
      <c r="D23" s="10"/>
      <c r="H23" s="9"/>
    </row>
    <row r="24" spans="1:8" x14ac:dyDescent="0.2">
      <c r="A24" s="11"/>
      <c r="B24" s="122" t="s">
        <v>178</v>
      </c>
      <c r="C24" s="121"/>
      <c r="D24" s="11"/>
    </row>
    <row r="25" spans="1:8" x14ac:dyDescent="0.2">
      <c r="A25" s="11"/>
      <c r="B25" s="11"/>
      <c r="C25" s="11"/>
      <c r="D25" s="11"/>
    </row>
    <row r="26" spans="1:8" ht="15" x14ac:dyDescent="0.25">
      <c r="A26" s="405" t="s">
        <v>217</v>
      </c>
      <c r="B26" s="405"/>
      <c r="C26" s="405"/>
      <c r="D26" s="405"/>
    </row>
    <row r="27" spans="1:8" x14ac:dyDescent="0.2">
      <c r="A27" s="11"/>
      <c r="B27" s="11"/>
      <c r="C27" s="11"/>
      <c r="D27" s="11"/>
      <c r="F27" s="12"/>
    </row>
    <row r="28" spans="1:8" x14ac:dyDescent="0.2">
      <c r="A28" s="11"/>
      <c r="B28" s="11"/>
      <c r="C28" s="11"/>
      <c r="D28" s="11"/>
    </row>
    <row r="29" spans="1:8" x14ac:dyDescent="0.2">
      <c r="A29" s="13"/>
      <c r="B29" s="13"/>
      <c r="C29" s="13"/>
      <c r="D29" s="13"/>
    </row>
    <row r="30" spans="1:8" x14ac:dyDescent="0.2">
      <c r="A30" s="13"/>
      <c r="B30" s="13"/>
      <c r="C30" s="13"/>
      <c r="D30" s="13"/>
    </row>
    <row r="31" spans="1:8" x14ac:dyDescent="0.2">
      <c r="A31" s="13"/>
      <c r="B31" s="13"/>
      <c r="C31" s="13"/>
      <c r="D31" s="13"/>
    </row>
    <row r="32" spans="1:8" x14ac:dyDescent="0.2">
      <c r="A32" s="13"/>
      <c r="B32" s="13"/>
      <c r="C32" s="13"/>
      <c r="D32" s="13"/>
    </row>
    <row r="33" spans="1:4" x14ac:dyDescent="0.2">
      <c r="A33" s="13"/>
      <c r="B33" s="13"/>
      <c r="C33" s="13"/>
      <c r="D33" s="13"/>
    </row>
    <row r="34" spans="1:4" x14ac:dyDescent="0.2">
      <c r="A34" s="13"/>
      <c r="B34" s="13"/>
      <c r="C34" s="13"/>
      <c r="D34" s="13"/>
    </row>
    <row r="35" spans="1:4" x14ac:dyDescent="0.2">
      <c r="A35" s="13"/>
      <c r="B35" s="13"/>
      <c r="C35" s="13"/>
      <c r="D35" s="13"/>
    </row>
    <row r="36" spans="1:4" x14ac:dyDescent="0.2">
      <c r="A36" s="13"/>
      <c r="B36" s="13"/>
      <c r="C36" s="13"/>
      <c r="D36" s="13"/>
    </row>
    <row r="37" spans="1:4" x14ac:dyDescent="0.2">
      <c r="A37" s="13"/>
      <c r="B37" s="13"/>
      <c r="C37" s="13"/>
      <c r="D37" s="13"/>
    </row>
    <row r="38" spans="1:4" x14ac:dyDescent="0.2">
      <c r="A38" s="13"/>
      <c r="B38" s="13"/>
      <c r="C38" s="13"/>
      <c r="D38" s="13"/>
    </row>
    <row r="39" spans="1:4" x14ac:dyDescent="0.2">
      <c r="A39" s="13"/>
      <c r="B39" s="13"/>
      <c r="C39" s="13"/>
      <c r="D39" s="13"/>
    </row>
    <row r="40" spans="1:4" x14ac:dyDescent="0.2">
      <c r="A40" s="13"/>
      <c r="B40" s="13"/>
      <c r="C40" s="13"/>
      <c r="D40" s="13"/>
    </row>
    <row r="41" spans="1:4" x14ac:dyDescent="0.2">
      <c r="A41" s="13"/>
      <c r="B41" s="13"/>
      <c r="C41" s="13"/>
      <c r="D41" s="13"/>
    </row>
    <row r="42" spans="1:4" x14ac:dyDescent="0.2">
      <c r="A42" s="13"/>
      <c r="B42" s="13"/>
      <c r="C42" s="13"/>
      <c r="D42" s="13"/>
    </row>
    <row r="43" spans="1:4" x14ac:dyDescent="0.2">
      <c r="A43" s="11"/>
      <c r="B43" s="11"/>
      <c r="C43" s="11"/>
      <c r="D43" s="11"/>
    </row>
    <row r="44" spans="1:4" x14ac:dyDescent="0.2">
      <c r="A44" s="11"/>
      <c r="B44" s="11"/>
      <c r="C44" s="11"/>
      <c r="D44" s="11"/>
    </row>
    <row r="45" spans="1:4" x14ac:dyDescent="0.2">
      <c r="A45" s="11"/>
      <c r="B45" s="11"/>
      <c r="C45" s="11"/>
      <c r="D45" s="11"/>
    </row>
    <row r="46" spans="1:4" x14ac:dyDescent="0.2">
      <c r="A46" s="11"/>
      <c r="B46" s="11"/>
      <c r="C46" s="11"/>
      <c r="D46" s="11"/>
    </row>
    <row r="47" spans="1:4" x14ac:dyDescent="0.2">
      <c r="A47" s="11"/>
      <c r="B47" s="11"/>
      <c r="C47" s="11"/>
      <c r="D47" s="11"/>
    </row>
    <row r="48" spans="1:4" x14ac:dyDescent="0.2">
      <c r="A48" s="11"/>
      <c r="B48" s="11"/>
      <c r="C48" s="11"/>
      <c r="D48" s="11"/>
    </row>
    <row r="49" spans="1:4" x14ac:dyDescent="0.2">
      <c r="A49" s="11"/>
      <c r="B49" s="11"/>
      <c r="C49" s="11"/>
      <c r="D49" s="11"/>
    </row>
  </sheetData>
  <mergeCells count="4">
    <mergeCell ref="C1:D1"/>
    <mergeCell ref="C2:D2"/>
    <mergeCell ref="A22:D22"/>
    <mergeCell ref="A26:D26"/>
  </mergeCells>
  <pageMargins left="0.23622047244094491" right="0.23622047244094491" top="0.35433070866141736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помещения</vt:lpstr>
      <vt:lpstr>гардеробные</vt:lpstr>
      <vt:lpstr>стирка и ремонт спецодежды</vt:lpstr>
      <vt:lpstr>ОС</vt:lpstr>
      <vt:lpstr>ОС!Заголовки_для_печати</vt:lpstr>
      <vt:lpstr>помещения!Заголовки_для_печати</vt:lpstr>
      <vt:lpstr>ОС!Область_печати</vt:lpstr>
      <vt:lpstr>помещения!Область_печати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Lyudmila.Tereschenko@evraz.com</dc:creator>
  <cp:lastModifiedBy>Lyudmila.Tereschenko@evraz.com</cp:lastModifiedBy>
  <cp:lastPrinted>2020-11-17T09:55:20Z</cp:lastPrinted>
  <dcterms:created xsi:type="dcterms:W3CDTF">2017-02-20T09:17:32Z</dcterms:created>
  <dcterms:modified xsi:type="dcterms:W3CDTF">2020-11-17T09:55:41Z</dcterms:modified>
</cp:coreProperties>
</file>