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8460"/>
  </bookViews>
  <sheets>
    <sheet name="помещения" sheetId="5" r:id="rId1"/>
    <sheet name="гардеробные" sheetId="2" r:id="rId2"/>
    <sheet name="стирка и ремонт спецодежды" sheetId="3" r:id="rId3"/>
    <sheet name="ОС" sheetId="1" r:id="rId4"/>
  </sheets>
  <definedNames>
    <definedName name="_xlnm.Print_Titles" localSheetId="3">ОС!$6:$6</definedName>
    <definedName name="_xlnm.Print_Titles" localSheetId="0">помещения!$A:$A,помещения!$2:$3</definedName>
    <definedName name="_xlnm.Print_Area" localSheetId="3">ОС!$A$1:$D$26</definedName>
    <definedName name="_xlnm.Print_Area" localSheetId="0">помещения!$A$2:$DR$34</definedName>
  </definedNames>
  <calcPr calcId="145621"/>
</workbook>
</file>

<file path=xl/calcChain.xml><?xml version="1.0" encoding="utf-8"?>
<calcChain xmlns="http://schemas.openxmlformats.org/spreadsheetml/2006/main">
  <c r="Y19" i="5" l="1"/>
  <c r="AJ15" i="5"/>
  <c r="AJ16" i="5"/>
  <c r="AJ17" i="5"/>
  <c r="AJ18" i="5"/>
  <c r="AJ31" i="5"/>
  <c r="AJ32" i="5"/>
  <c r="AL19" i="5"/>
  <c r="B23" i="5" l="1"/>
  <c r="B22" i="5"/>
  <c r="B32" i="5"/>
  <c r="CV31" i="5"/>
  <c r="CE31" i="5"/>
  <c r="CE17" i="5"/>
  <c r="CE16" i="5"/>
  <c r="CE15" i="5"/>
  <c r="CE13" i="5"/>
  <c r="AG19" i="5"/>
  <c r="AF19" i="5"/>
  <c r="AE14" i="5"/>
  <c r="AJ14" i="5" s="1"/>
  <c r="AE12" i="5"/>
  <c r="AE19" i="5" l="1"/>
  <c r="AE20" i="5"/>
  <c r="AE7" i="5"/>
  <c r="BH19" i="5" l="1"/>
  <c r="CB19" i="5" l="1"/>
  <c r="CA19" i="5"/>
  <c r="DG12" i="5" l="1"/>
  <c r="DG19" i="5" s="1"/>
  <c r="DL31" i="5" l="1"/>
  <c r="B31" i="5" s="1"/>
  <c r="DG7" i="5"/>
  <c r="BW19" i="5"/>
  <c r="DL18" i="5" l="1"/>
  <c r="DL15" i="5"/>
  <c r="DL14" i="5"/>
  <c r="DL12" i="5"/>
  <c r="X12" i="5"/>
  <c r="CH19" i="5"/>
  <c r="CF14" i="5"/>
  <c r="I19" i="5"/>
  <c r="P19" i="5"/>
  <c r="M12" i="5"/>
  <c r="O19" i="5"/>
  <c r="D19" i="5"/>
  <c r="E19" i="5"/>
  <c r="C12" i="5"/>
  <c r="H18" i="5"/>
  <c r="AJ12" i="5" l="1"/>
  <c r="X19" i="5"/>
  <c r="CG19" i="5"/>
  <c r="CV18" i="5" l="1"/>
  <c r="CV17" i="5"/>
  <c r="B17" i="5" s="1"/>
  <c r="CV16" i="5"/>
  <c r="CV15" i="5"/>
  <c r="CV14" i="5"/>
  <c r="CV13" i="5"/>
  <c r="CV12" i="5"/>
  <c r="CV20" i="5" s="1"/>
  <c r="CL19" i="5"/>
  <c r="CL7" i="5" s="1"/>
  <c r="CM19" i="5"/>
  <c r="CN19" i="5"/>
  <c r="CQ19" i="5"/>
  <c r="CQ7" i="5" s="1"/>
  <c r="CS19" i="5"/>
  <c r="CR19" i="5"/>
  <c r="AN19" i="5"/>
  <c r="AK20" i="5" s="1"/>
  <c r="AJ19" i="5"/>
  <c r="W16" i="5"/>
  <c r="C20" i="5"/>
  <c r="C18" i="5"/>
  <c r="C14" i="5"/>
  <c r="CF18" i="5"/>
  <c r="CF15" i="5"/>
  <c r="CF12" i="5"/>
  <c r="CC19" i="5"/>
  <c r="BZ18" i="5"/>
  <c r="CE18" i="5" s="1"/>
  <c r="BZ14" i="5"/>
  <c r="CE14" i="5" s="1"/>
  <c r="BU19" i="5"/>
  <c r="BP19" i="5"/>
  <c r="BK19" i="5"/>
  <c r="BF19" i="5"/>
  <c r="BA19" i="5"/>
  <c r="AV19" i="5"/>
  <c r="AV7" i="5" s="1"/>
  <c r="R19" i="5"/>
  <c r="J19" i="5"/>
  <c r="K19" i="5"/>
  <c r="H12" i="5"/>
  <c r="N14" i="5"/>
  <c r="N19" i="5" s="1"/>
  <c r="M14" i="5"/>
  <c r="M19" i="5" s="1"/>
  <c r="CV19" i="5" l="1"/>
  <c r="CQ20" i="5"/>
  <c r="CV7" i="5"/>
  <c r="CL20" i="5"/>
  <c r="BZ20" i="5"/>
  <c r="C7" i="5"/>
  <c r="W15" i="5"/>
  <c r="M20" i="5"/>
  <c r="W14" i="5"/>
  <c r="W18" i="5"/>
  <c r="CF19" i="5"/>
  <c r="W12" i="5"/>
  <c r="C19" i="5"/>
  <c r="H19" i="5"/>
  <c r="H20" i="5"/>
  <c r="AQ12" i="5"/>
  <c r="AR19" i="5"/>
  <c r="AS19" i="5"/>
  <c r="AT19" i="5"/>
  <c r="W20" i="5" l="1"/>
  <c r="W19" i="5"/>
  <c r="AQ19" i="5"/>
  <c r="R20" i="5"/>
  <c r="DM20" i="5"/>
  <c r="CF20" i="5"/>
  <c r="CF7" i="5" s="1"/>
  <c r="AW19" i="5"/>
  <c r="BU7" i="5" l="1"/>
  <c r="BP7" i="5"/>
  <c r="BK7" i="5"/>
  <c r="BF7" i="5"/>
  <c r="BA7" i="5"/>
  <c r="Z19" i="5"/>
  <c r="X20" i="5" s="1"/>
  <c r="AA19" i="5"/>
  <c r="B10" i="5" s="1"/>
  <c r="AJ20" i="5" l="1"/>
  <c r="X7" i="5"/>
  <c r="AJ7" i="5" s="1"/>
  <c r="DR18" i="5"/>
  <c r="DR16" i="5"/>
  <c r="B16" i="5" s="1"/>
  <c r="DR15" i="5"/>
  <c r="B15" i="5" s="1"/>
  <c r="DR14" i="5"/>
  <c r="DR12" i="5"/>
  <c r="DM19" i="5"/>
  <c r="DM7" i="5" s="1"/>
  <c r="DR7" i="5" s="1"/>
  <c r="DR19" i="5" l="1"/>
  <c r="DR20" i="5"/>
  <c r="DB19" i="5"/>
  <c r="DD19" i="5"/>
  <c r="AX19" i="5"/>
  <c r="DG20" i="5" l="1"/>
  <c r="AV20" i="5"/>
  <c r="DB20" i="5"/>
  <c r="CX19" i="5"/>
  <c r="CW19" i="5"/>
  <c r="DL19" i="5" s="1"/>
  <c r="AQ7" i="5"/>
  <c r="AQ20" i="5"/>
  <c r="BF20" i="5"/>
  <c r="BC19" i="5"/>
  <c r="BA20" i="5" s="1"/>
  <c r="BV19" i="5"/>
  <c r="BM19" i="5"/>
  <c r="BK20" i="5" s="1"/>
  <c r="BR19" i="5"/>
  <c r="BP20" i="5" s="1"/>
  <c r="AK18" i="5"/>
  <c r="AK12" i="5"/>
  <c r="BU20" i="5" l="1"/>
  <c r="CE20" i="5" s="1"/>
  <c r="B8" i="5"/>
  <c r="B18" i="5"/>
  <c r="B9" i="5"/>
  <c r="CW20" i="5"/>
  <c r="DL20" i="5" s="1"/>
  <c r="R7" i="5"/>
  <c r="W21" i="5"/>
  <c r="B21" i="5" s="1"/>
  <c r="BZ12" i="5"/>
  <c r="CE12" i="5" s="1"/>
  <c r="B12" i="5" s="1"/>
  <c r="H7" i="5"/>
  <c r="DB7" i="5"/>
  <c r="CW7" i="5"/>
  <c r="B11" i="5" l="1"/>
  <c r="DL7" i="5"/>
  <c r="BZ19" i="5"/>
  <c r="CE19" i="5" s="1"/>
  <c r="AK14" i="5"/>
  <c r="AK19" i="5" s="1"/>
  <c r="M7" i="5"/>
  <c r="W7" i="5" s="1"/>
  <c r="B14" i="5" l="1"/>
  <c r="B19" i="5" s="1"/>
  <c r="AK7" i="5"/>
  <c r="BZ7" i="5"/>
  <c r="CE7" i="5" s="1"/>
  <c r="B7" i="5" l="1"/>
</calcChain>
</file>

<file path=xl/sharedStrings.xml><?xml version="1.0" encoding="utf-8"?>
<sst xmlns="http://schemas.openxmlformats.org/spreadsheetml/2006/main" count="464" uniqueCount="238">
  <si>
    <t>Перечень основных средств, передаваемых в аренду</t>
  </si>
  <si>
    <t>№ п/п</t>
  </si>
  <si>
    <t>Наименование</t>
  </si>
  <si>
    <t>Назначение</t>
  </si>
  <si>
    <t>Год выпуска / введения в эксплуатацию</t>
  </si>
  <si>
    <t>Швейная машина ПГ "Сируба"</t>
  </si>
  <si>
    <t>ремонт спецодежды</t>
  </si>
  <si>
    <t>2016</t>
  </si>
  <si>
    <t>Машинка швейная "Сируба"</t>
  </si>
  <si>
    <t>2005</t>
  </si>
  <si>
    <t>стирка спецодежды, белья</t>
  </si>
  <si>
    <t>Машинка стиральная МСТ-503</t>
  </si>
  <si>
    <t>Машина швейная промыш. Сируба</t>
  </si>
  <si>
    <t>Кондиционер БК-2000</t>
  </si>
  <si>
    <t>в швейной мастерской</t>
  </si>
  <si>
    <t>1986</t>
  </si>
  <si>
    <t>Стиральная машина Primus RS10 Favourite</t>
  </si>
  <si>
    <t>Стиральная машина Primus RS35 Favourite</t>
  </si>
  <si>
    <t>Центрифуга КП-223</t>
  </si>
  <si>
    <t>отжим белья</t>
  </si>
  <si>
    <t>2011</t>
  </si>
  <si>
    <t>Стиральная машина Primus RS10 Favorit</t>
  </si>
  <si>
    <t>2012</t>
  </si>
  <si>
    <t>Стиральная машина Primus RS35 Favorit</t>
  </si>
  <si>
    <t>Пылесос Филипс 6842</t>
  </si>
  <si>
    <t>удаление пыли из ковровых покрытий</t>
  </si>
  <si>
    <t xml:space="preserve">Организация работы гардеробных </t>
  </si>
  <si>
    <t>1. Шахта "Юбилейная"</t>
  </si>
  <si>
    <t>холл 1 этажа</t>
  </si>
  <si>
    <t>1.1 Кол-во гардеробных</t>
  </si>
  <si>
    <t>1.2. Вместимость</t>
  </si>
  <si>
    <t xml:space="preserve"> расчитана на 560 чел</t>
  </si>
  <si>
    <t>1.3.График работы</t>
  </si>
  <si>
    <t>круглосуточно</t>
  </si>
  <si>
    <t>1.4.Кол-во обслуживающего персонала</t>
  </si>
  <si>
    <t>1.5.Периодичность</t>
  </si>
  <si>
    <t>с 15 октября по 15 апреля</t>
  </si>
  <si>
    <t>2. Шахта им. Фрунзе</t>
  </si>
  <si>
    <t>1,2,3 этаж</t>
  </si>
  <si>
    <t xml:space="preserve">расчитаны на: 1 этаж  - 60 чел.; 2 этаж - 80 чел.; 3 этаж 250 чел. </t>
  </si>
  <si>
    <t>круглогодично</t>
  </si>
  <si>
    <t>Помещения в аренду не передаются</t>
  </si>
  <si>
    <t xml:space="preserve">Услуги по  стирке и ремонту спецодежды </t>
  </si>
  <si>
    <t xml:space="preserve"> Организация работы по стирке и ремонту спецодежды</t>
  </si>
  <si>
    <t>кол-во чел</t>
  </si>
  <si>
    <t>График работы</t>
  </si>
  <si>
    <t>1. Наличие на предприятии химчистки-прачечной / количество обслуживающего персонала</t>
  </si>
  <si>
    <t>прачечная ш."Юбилейная"</t>
  </si>
  <si>
    <t>прачечная ш.им.Фрунзе</t>
  </si>
  <si>
    <t>7:00 - 16:00, 5 дней</t>
  </si>
  <si>
    <t>2. Потребность в стирке спецодежды, кг в месяц)</t>
  </si>
  <si>
    <t xml:space="preserve">        3. Частота  стиркия спецодежда:</t>
  </si>
  <si>
    <r>
      <t xml:space="preserve"> по мере загрязнения</t>
    </r>
    <r>
      <rPr>
        <sz val="10.5"/>
        <color indexed="8"/>
        <rFont val="Times New Roman"/>
        <family val="1"/>
        <charset val="204"/>
      </rPr>
      <t>.</t>
    </r>
  </si>
  <si>
    <t>4. Номенклатура и характеристика спецодежды:</t>
  </si>
  <si>
    <t>4.1. Состав летнего комплекта</t>
  </si>
  <si>
    <t xml:space="preserve"> - нательное белье (портянки, кальсоны, рубашка) - 100% х/б ткань с масло-водоотталкивающей попиткой;
 - костюм х/б (брюки, куртка) с масло-водоотталкивающей пропиткой.</t>
  </si>
  <si>
    <t>4.2. Состав зимнего комплекта</t>
  </si>
  <si>
    <t xml:space="preserve"> - нательное белье х/б трикртаж с начесом (портянки, кальсоны, рубашка);
 - костюм утепленный (полуэстер - брюки, куртки)                                                                     - куртка утепленная х/б с масло-водоотталеивающей пропиткой.                                                                      </t>
  </si>
  <si>
    <t xml:space="preserve"> -костюм брезентовый ,рукавицы бр. (ОП брезент)                                                                                 </t>
  </si>
  <si>
    <t>4.3. Количество комплектов у работника</t>
  </si>
  <si>
    <t>1 зимний комплект, 1 летний комплект,ут. куртка</t>
  </si>
  <si>
    <t>4.4. Состав ткани спецодежды</t>
  </si>
  <si>
    <t>Летний комплект - х/б;
Зимний комплект - трикотаж с начесом,хлопок полуэстер. Вся спец.одежда масло-влагоотталкивающей пропиткой.</t>
  </si>
  <si>
    <t>4.5. Способ нанесения фирменных логотипов на одежду (краска, нашивка)</t>
  </si>
  <si>
    <t>Нашивка</t>
  </si>
  <si>
    <t>4.6. Степень загрязнения</t>
  </si>
  <si>
    <t xml:space="preserve"> сильно 90% от объема, средне 10% от объема</t>
  </si>
  <si>
    <t>4.7. Чем загрязнена одежда</t>
  </si>
  <si>
    <t>Пыль рудничная</t>
  </si>
  <si>
    <t>5. Характеристика помещений (площадь, размеры), задействованных под химчистку-прачечную (подготовить план с коммуникациями)</t>
  </si>
  <si>
    <t xml:space="preserve">Помещения в аренду не передаются. </t>
  </si>
  <si>
    <t>ш. "Юбилейная" площадь 388,6м2</t>
  </si>
  <si>
    <t>ш. им. Фрунзе площадь 202,4 м2</t>
  </si>
  <si>
    <t>6. Использовалось ли передаваемое помещение ранее под прачечную</t>
  </si>
  <si>
    <t>Да</t>
  </si>
  <si>
    <t>7 Перечень передаваемого оборудования для стирки спецодежды с указанием его характеристик (марка, производительность, потребляемая мощность и т.д.)</t>
  </si>
  <si>
    <t>8.Кол-во обслуживающего персонала по ремонту спецодежды</t>
  </si>
  <si>
    <t>швеи ш."Юбилейная"</t>
  </si>
  <si>
    <t>швеи ш.им.Фрунзе</t>
  </si>
  <si>
    <t xml:space="preserve">9. Потребность в ремонте спецодежды </t>
  </si>
  <si>
    <t xml:space="preserve">По мере необходимости. </t>
  </si>
  <si>
    <t>10. Перечень передаваемого оборудования для ремонта спецодежды с указанием его характеристик (марка, производительность, потребляемая мощность и т.д.)</t>
  </si>
  <si>
    <t>БМТО</t>
  </si>
  <si>
    <t>ШСУ</t>
  </si>
  <si>
    <t>ОИТ</t>
  </si>
  <si>
    <t>Наименование здания, этажность</t>
  </si>
  <si>
    <t>ВСЕГО:</t>
  </si>
  <si>
    <t>ул.Конституционная, 5</t>
  </si>
  <si>
    <t>ул.Кропивницкого, 3</t>
  </si>
  <si>
    <t>ул.Кропивницкого, 5</t>
  </si>
  <si>
    <t>ул.Кропивницкого,5а</t>
  </si>
  <si>
    <t>РУДО- УПРАВЛЕНИЕ</t>
  </si>
  <si>
    <t>АБК ш."Юбилейная"</t>
  </si>
  <si>
    <t>Ш.ИМ.ФРУНЗЕ</t>
  </si>
  <si>
    <t>СЕРВИСНОЕ УПРАВЛЕНИЕ</t>
  </si>
  <si>
    <t>Энерголаборатория</t>
  </si>
  <si>
    <t>Показатель</t>
  </si>
  <si>
    <t>Убираемая 
площадь</t>
  </si>
  <si>
    <r>
      <t xml:space="preserve">Существующий 
режим уборки, 
</t>
    </r>
    <r>
      <rPr>
        <b/>
        <i/>
        <u/>
        <sz val="10.5"/>
        <color indexed="8"/>
        <rFont val="Times New Roman"/>
        <family val="1"/>
        <charset val="204"/>
      </rPr>
      <t>требования к уборке</t>
    </r>
  </si>
  <si>
    <t>Ежедневная уборка     кв.м.</t>
  </si>
  <si>
    <t>2 раза в неделю       кв.м</t>
  </si>
  <si>
    <t>уборка по заявке кв.м</t>
  </si>
  <si>
    <t>ежедневная уборка</t>
  </si>
  <si>
    <t>уборка 2 раза  неделю</t>
  </si>
  <si>
    <t>5:00 - 8:00; 16:00 - 21:00</t>
  </si>
  <si>
    <t>5:00 - 13:00</t>
  </si>
  <si>
    <t>7:00 - 16:00</t>
  </si>
  <si>
    <t>7:00 - 16:00, 5дней</t>
  </si>
  <si>
    <t>5дн., 7:00 - 16:00</t>
  </si>
  <si>
    <t>5 дней с 07-00 до 16-00</t>
  </si>
  <si>
    <t>5 дн/нед</t>
  </si>
  <si>
    <t xml:space="preserve">5:00 - 13:00; </t>
  </si>
  <si>
    <t>туалетная бумага - 55 рулонов</t>
  </si>
  <si>
    <t>туалетная бумага - 30 рулонов</t>
  </si>
  <si>
    <t>туалетная бумага - 10 рулонов</t>
  </si>
  <si>
    <t>туалетная бумага - 140 рулонов</t>
  </si>
  <si>
    <t>туалетная бумага - 100 рулонов</t>
  </si>
  <si>
    <t>туалетная бумага - 8 рулонов</t>
  </si>
  <si>
    <t>туалетная бумага - 5 рулонов</t>
  </si>
  <si>
    <t>туалетная бумага - 15 рулонов</t>
  </si>
  <si>
    <t>туалетная бумага - 1 рулона</t>
  </si>
  <si>
    <t>жидкое мыло -  2 литра</t>
  </si>
  <si>
    <t>жидкое мыло -  1 литр</t>
  </si>
  <si>
    <t>жидкое мыло -  2 литр</t>
  </si>
  <si>
    <t>жидкое мыло -  3 литр</t>
  </si>
  <si>
    <t>жидкое мыло -  0,5 л.</t>
  </si>
  <si>
    <t>бум полотенца – 25 упак.*2рул</t>
  </si>
  <si>
    <t>бум полотенца – 5 упак.*2рул</t>
  </si>
  <si>
    <t>бум полотенца – 10 упак.*2рул</t>
  </si>
  <si>
    <t>средство для мытья посуды (1л) - 1 шт</t>
  </si>
  <si>
    <t>Полотенце банное -2 шт</t>
  </si>
  <si>
    <t>тапочки резиновые - 2 пары</t>
  </si>
  <si>
    <t>5:00 - 8:00</t>
  </si>
  <si>
    <t>7:00 - 16:00,5 дней</t>
  </si>
  <si>
    <t>4 часа,5 дней</t>
  </si>
  <si>
    <t>7:00 - 10:00,5 дней</t>
  </si>
  <si>
    <t>7:00 - 16:00, 5 дн.</t>
  </si>
  <si>
    <t>5 дн.,7-16:00</t>
  </si>
  <si>
    <t>7:00-16:00, 5 дн.</t>
  </si>
  <si>
    <t>8:00 - 17:00, 6 дней</t>
  </si>
  <si>
    <t>8:00 - 17:00, 5 дней</t>
  </si>
  <si>
    <t>16:00 - 21:00</t>
  </si>
  <si>
    <t>день/ночь/48</t>
  </si>
  <si>
    <t>1 комната без телефона пл. 7,6м2</t>
  </si>
  <si>
    <t>1 комната без телефона пл. 10,1м2</t>
  </si>
  <si>
    <t>1 комната подсобка</t>
  </si>
  <si>
    <t>1 комната пл.  6м2</t>
  </si>
  <si>
    <t>5 комнат без телефона</t>
  </si>
  <si>
    <t>1 комната без телефона</t>
  </si>
  <si>
    <t xml:space="preserve"> 3 комнаты: 1 этаж 11,5 м2, 3 этаж - 5,8м2 и 5,7м2 </t>
  </si>
  <si>
    <t>Приложение № 1</t>
  </si>
  <si>
    <t>Приложение № 4</t>
  </si>
  <si>
    <t>1.1. Площадь кабинетов, кв. м</t>
  </si>
  <si>
    <t>1.2. Площадь и кол-во санузлов</t>
  </si>
  <si>
    <r>
      <t xml:space="preserve">1.3. </t>
    </r>
    <r>
      <rPr>
        <b/>
        <i/>
        <u/>
        <sz val="10.5"/>
        <color indexed="8"/>
        <rFont val="Times New Roman"/>
        <family val="1"/>
        <charset val="204"/>
      </rPr>
      <t>Количество</t>
    </r>
    <r>
      <rPr>
        <sz val="10.5"/>
        <color indexed="8"/>
        <rFont val="Times New Roman"/>
        <family val="1"/>
        <charset val="204"/>
      </rPr>
      <t xml:space="preserve"> и площадь душевых (производственных бань), раздевалок</t>
    </r>
  </si>
  <si>
    <t>1.4. Общие площади (коридоры, холлы, лестницы), кв. м</t>
  </si>
  <si>
    <t>фойе157,3  м.кв.</t>
  </si>
  <si>
    <t>Примечание</t>
  </si>
  <si>
    <t>жидкое мыло -  15 литров</t>
  </si>
  <si>
    <t>средство для мытья посуды (1л) - 2 шт</t>
  </si>
  <si>
    <t>Порошок стиральный (автомат 3кг) -2 шт.</t>
  </si>
  <si>
    <t>жидкое мыло -  10 литр</t>
  </si>
  <si>
    <t>бум полотенца –5 упак.*2рул</t>
  </si>
  <si>
    <t>шампунь (400г.) -4 шт</t>
  </si>
  <si>
    <t>жидкое мыло - 2 литр</t>
  </si>
  <si>
    <t>жидкое мыло - 2 л.</t>
  </si>
  <si>
    <t>жидкое мыло - 0,5 л.</t>
  </si>
  <si>
    <t xml:space="preserve"> </t>
  </si>
  <si>
    <t>Туалетная бумага</t>
  </si>
  <si>
    <t>Жидкое мыло</t>
  </si>
  <si>
    <t>бумажное полотенца -упак*2рул.</t>
  </si>
  <si>
    <t>шампунь (200г.) - 6 шт</t>
  </si>
  <si>
    <t>шампунь(200гр)</t>
  </si>
  <si>
    <t>средство для мытья посуды (1л)</t>
  </si>
  <si>
    <t>мыло туалетное(100гр.)</t>
  </si>
  <si>
    <t>порошок стиральный автомат (3кг)</t>
  </si>
  <si>
    <t>полотенце банное</t>
  </si>
  <si>
    <t>тапочки резиновые</t>
  </si>
  <si>
    <t>тапочки резиновые -1 пары</t>
  </si>
  <si>
    <t>совмещение с работой банщиц</t>
  </si>
  <si>
    <t>2. Всего дополнительные расход.матер.</t>
  </si>
  <si>
    <t>3. ПЕРСОНАЛ</t>
  </si>
  <si>
    <t>3.2. Наличие помещения для размещения персонала и оборудования, наличие телефона в помещении.</t>
  </si>
  <si>
    <r>
      <t xml:space="preserve">1. Общая площадь помещений, </t>
    </r>
    <r>
      <rPr>
        <b/>
        <i/>
        <u/>
        <sz val="11"/>
        <color indexed="8"/>
        <rFont val="Times New Roman"/>
        <family val="1"/>
        <charset val="204"/>
      </rPr>
      <t>которые необходимо убирать в данном здании</t>
    </r>
    <r>
      <rPr>
        <b/>
        <i/>
        <sz val="11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 xml:space="preserve">кв. м, </t>
    </r>
    <r>
      <rPr>
        <b/>
        <i/>
        <u/>
        <sz val="11"/>
        <color indexed="8"/>
        <rFont val="Times New Roman"/>
        <family val="1"/>
        <charset val="204"/>
      </rPr>
      <t>включая</t>
    </r>
  </si>
  <si>
    <t>Ежедневная уборка (м.кв.)</t>
  </si>
  <si>
    <t>Уборка два раза в неделю</t>
  </si>
  <si>
    <t>Уборка по заявке</t>
  </si>
  <si>
    <r>
      <t xml:space="preserve">3.1 Примерное  к-во работников, </t>
    </r>
    <r>
      <rPr>
        <b/>
        <i/>
        <u/>
        <sz val="10.5"/>
        <color indexed="8"/>
        <rFont val="Times New Roman"/>
        <family val="1"/>
        <charset val="204"/>
      </rPr>
      <t>фактически</t>
    </r>
    <r>
      <rPr>
        <sz val="10.5"/>
        <color indexed="8"/>
        <rFont val="Times New Roman"/>
        <family val="1"/>
        <charset val="204"/>
      </rPr>
      <t xml:space="preserve"> работающих в этом здании и </t>
    </r>
    <r>
      <rPr>
        <b/>
        <i/>
        <u/>
        <sz val="10.5"/>
        <color indexed="8"/>
        <rFont val="Times New Roman"/>
        <family val="1"/>
        <charset val="204"/>
      </rPr>
      <t>режим их работы</t>
    </r>
  </si>
  <si>
    <t>уборщ.</t>
  </si>
  <si>
    <t>коммутатор  (в здании АБК ш. им. Фрунзе)      АТС(Тихв.15)</t>
  </si>
  <si>
    <t>Общая площадь помещений</t>
  </si>
  <si>
    <t>мыло туалетное (100 гр.)- 14 шт.</t>
  </si>
  <si>
    <t>мыло туалетное (100 гр.)- 6 шт.</t>
  </si>
  <si>
    <t xml:space="preserve">         Ремонтно -мех.служба                     РМС-1 СУ(уч. Юбилейная)</t>
  </si>
  <si>
    <t>БМТО (лесной склад)</t>
  </si>
  <si>
    <t>2019</t>
  </si>
  <si>
    <t>Машинка швейная "Сируба"-3шт</t>
  </si>
  <si>
    <t>Приложение № 2</t>
  </si>
  <si>
    <t>Приложение № 3</t>
  </si>
  <si>
    <t>ШСУ Уч-к №046 (пром.площ. ш-ты"Юбилейная")</t>
  </si>
  <si>
    <t>ШСУ ул.Ватутина, 3</t>
  </si>
  <si>
    <t>ШСУАдминздание с корпусом РММ,Здание столярной мастерской</t>
  </si>
  <si>
    <t>туалетная бумага - 25 рулона</t>
  </si>
  <si>
    <t>Макшейдерская с-ба  ул. Ватутина,3</t>
  </si>
  <si>
    <t>ШАХТА "ЮБИЛЕЙНАЯ"</t>
  </si>
  <si>
    <t>архив</t>
  </si>
  <si>
    <t>туалетная бумага -  2рулонов</t>
  </si>
  <si>
    <t>жидкое мыло -  0,5 литр</t>
  </si>
  <si>
    <t>7:00-16:00</t>
  </si>
  <si>
    <t>жидкое мыло -  7 литра</t>
  </si>
  <si>
    <t>туалетная бумага - 4 рулонов</t>
  </si>
  <si>
    <t>ВНУТРЕННИЕ ПЛОЩАДИ, ПЕРЕДАВАЕМЫЕ НА ОБСЛУЖИВАНИЕ в 2020г.</t>
  </si>
  <si>
    <t>жидкое мыло -  1,5 литр</t>
  </si>
  <si>
    <t>ПРИМЕЧАНИЕ</t>
  </si>
  <si>
    <r>
      <t xml:space="preserve"> СУ </t>
    </r>
    <r>
      <rPr>
        <b/>
        <sz val="12"/>
        <color indexed="8"/>
        <rFont val="Times New Roman"/>
        <family val="1"/>
        <charset val="204"/>
      </rPr>
      <t>Энергослужба( уч.Юбилейной лесной склад)</t>
    </r>
  </si>
  <si>
    <t>СУ ЭС(котельная ш. Юбилейная)</t>
  </si>
  <si>
    <t xml:space="preserve">      СУ   Ремонтно -мех.служба                     РМС-2 (уч. Фрунзе)</t>
  </si>
  <si>
    <t>СУ ЖЕЛЕЗНОДОРОЖНАЯ СЛУЖБА (база БМТО)</t>
  </si>
  <si>
    <t>СУ АВТОТРАНСПОРТНАЯ СЛУЖБА</t>
  </si>
  <si>
    <t xml:space="preserve">           СУ    Ремонтно-механическая служба №4        (РМС-4  ш."Южная")</t>
  </si>
  <si>
    <t xml:space="preserve">    СУ     Энергослужба №5                                (ЭС-5  ш."Южная")</t>
  </si>
  <si>
    <t>6:00 - 19:00, 2 через 2</t>
  </si>
  <si>
    <t>Ориентировочная стоимость аренды в месяц - 7600грн. Без НДС</t>
  </si>
  <si>
    <t>Машина стирально-отжимная СО 501</t>
  </si>
  <si>
    <t xml:space="preserve">Машина стиральная МСТ-50Э </t>
  </si>
  <si>
    <t>2017</t>
  </si>
  <si>
    <t>стирка и отжим белья</t>
  </si>
  <si>
    <t>Согласно приложения №4 перечня основных средств передаваемых в аренду</t>
  </si>
  <si>
    <r>
      <t xml:space="preserve">  </t>
    </r>
    <r>
      <rPr>
        <b/>
        <sz val="12"/>
        <color theme="1"/>
        <rFont val="Times New Roman"/>
        <family val="1"/>
        <charset val="204"/>
      </rPr>
      <t xml:space="preserve"> 2020г</t>
    </r>
    <r>
      <rPr>
        <sz val="12"/>
        <color theme="1"/>
        <rFont val="Calibri"/>
        <family val="2"/>
        <charset val="204"/>
        <scheme val="minor"/>
      </rPr>
      <t>.</t>
    </r>
  </si>
  <si>
    <t>медпункт 2р.в день(38,4 отдельно это уборка второй раз)</t>
  </si>
  <si>
    <t xml:space="preserve">В АБК ш-ты </t>
  </si>
  <si>
    <t>в т.ч.басейны 3шт.-11,97;6,4; 323 м. куб.Уборка бассейнов 11.97и 6,4 м.куб. производиться 1 р. в неделю. Бассейн 323 м.куб - 1р. в три месяца</t>
  </si>
  <si>
    <t>в т.ч. басейны 2 шт. -5,04м.куб.;22,26м.куб. Уборка бассейна 5,04м.куб.  производиться 1 раз в неделю, Бассеин 22,26м.куб. 1 раз в три месяца</t>
  </si>
  <si>
    <t>медпункт (40,7 отдельно это уборка второй раз)</t>
  </si>
  <si>
    <t>Медпункт один раз 40,7м.кв. включен в  211,6 м.кв.</t>
  </si>
  <si>
    <t>медпункт 1 раз 38,4м.кв. включен в  167,4 м.кв.</t>
  </si>
  <si>
    <t xml:space="preserve">    2020г.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</si>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</sst>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u/>
      <sz val="10.5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1"/>
      <color indexed="8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8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4C935"/>
        <bgColor indexed="64"/>
      </patternFill>
    </fill>
    <fill>
      <patternFill patternType="solid">
        <fgColor rgb="FFABABFF"/>
        <bgColor indexed="64"/>
      </patternFill>
    </fill>
    <fill>
      <patternFill patternType="solid">
        <fgColor rgb="FFBFC937"/>
        <bgColor indexed="64"/>
      </patternFill>
    </fill>
    <fill>
      <patternFill patternType="solid">
        <fgColor rgb="FFFF8F9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88CDF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07">
    <xf numFmtId="0" fontId="0" fillId="0" borderId="0" xfId="0"/>
    <xf numFmtId="0" fontId="1" fillId="0" borderId="0" xfId="1"/>
    <xf numFmtId="1" fontId="3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Border="1" applyAlignment="1">
      <alignment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1" applyBorder="1"/>
    <xf numFmtId="0" fontId="2" fillId="0" borderId="0" xfId="1" applyFont="1" applyBorder="1"/>
    <xf numFmtId="1" fontId="3" fillId="0" borderId="0" xfId="1" applyNumberFormat="1" applyFont="1" applyFill="1" applyBorder="1" applyAlignment="1">
      <alignment horizontal="center"/>
    </xf>
    <xf numFmtId="0" fontId="1" fillId="0" borderId="0" xfId="1" applyAlignment="1">
      <alignment wrapText="1"/>
    </xf>
    <xf numFmtId="0" fontId="2" fillId="0" borderId="0" xfId="1" applyFont="1"/>
    <xf numFmtId="0" fontId="1" fillId="0" borderId="0" xfId="1" applyFill="1"/>
    <xf numFmtId="0" fontId="5" fillId="0" borderId="0" xfId="3" applyAlignment="1"/>
    <xf numFmtId="0" fontId="5" fillId="0" borderId="0" xfId="3"/>
    <xf numFmtId="0" fontId="5" fillId="0" borderId="1" xfId="3" applyBorder="1"/>
    <xf numFmtId="0" fontId="5" fillId="0" borderId="1" xfId="3" applyBorder="1" applyAlignment="1">
      <alignment wrapText="1"/>
    </xf>
    <xf numFmtId="0" fontId="6" fillId="0" borderId="0" xfId="3" applyFont="1"/>
    <xf numFmtId="0" fontId="8" fillId="0" borderId="1" xfId="3" applyFont="1" applyBorder="1" applyAlignment="1">
      <alignment vertical="center" wrapText="1"/>
    </xf>
    <xf numFmtId="0" fontId="5" fillId="0" borderId="1" xfId="3" applyBorder="1" applyAlignment="1">
      <alignment horizontal="center"/>
    </xf>
    <xf numFmtId="0" fontId="8" fillId="0" borderId="1" xfId="3" applyFont="1" applyFill="1" applyBorder="1" applyAlignment="1">
      <alignment horizontal="righ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3" xfId="3" applyFont="1" applyBorder="1" applyAlignment="1">
      <alignment vertical="center" wrapText="1"/>
    </xf>
    <xf numFmtId="0" fontId="8" fillId="0" borderId="1" xfId="3" applyFont="1" applyBorder="1" applyAlignment="1">
      <alignment horizontal="left" vertical="center" wrapText="1" indent="3"/>
    </xf>
    <xf numFmtId="0" fontId="8" fillId="0" borderId="1" xfId="3" applyFont="1" applyFill="1" applyBorder="1" applyAlignment="1">
      <alignment vertical="center" wrapText="1"/>
    </xf>
    <xf numFmtId="0" fontId="12" fillId="0" borderId="0" xfId="3" applyFont="1"/>
    <xf numFmtId="0" fontId="5" fillId="0" borderId="10" xfId="3" applyBorder="1"/>
    <xf numFmtId="0" fontId="5" fillId="0" borderId="0" xfId="3" applyFill="1"/>
    <xf numFmtId="0" fontId="7" fillId="0" borderId="0" xfId="3" applyFont="1"/>
    <xf numFmtId="0" fontId="6" fillId="3" borderId="1" xfId="3" applyFont="1" applyFill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vertical="center" wrapText="1"/>
    </xf>
    <xf numFmtId="0" fontId="8" fillId="4" borderId="4" xfId="3" applyFont="1" applyFill="1" applyBorder="1" applyAlignment="1">
      <alignment vertical="center" wrapText="1"/>
    </xf>
    <xf numFmtId="0" fontId="18" fillId="0" borderId="4" xfId="3" applyFont="1" applyBorder="1" applyAlignment="1">
      <alignment vertical="center" wrapText="1"/>
    </xf>
    <xf numFmtId="0" fontId="18" fillId="0" borderId="1" xfId="3" applyFont="1" applyFill="1" applyBorder="1" applyAlignment="1">
      <alignment vertical="center" wrapText="1"/>
    </xf>
    <xf numFmtId="0" fontId="8" fillId="0" borderId="5" xfId="3" applyFont="1" applyBorder="1" applyAlignment="1">
      <alignment vertical="center" wrapText="1"/>
    </xf>
    <xf numFmtId="0" fontId="18" fillId="0" borderId="4" xfId="3" applyFont="1" applyFill="1" applyBorder="1" applyAlignment="1">
      <alignment vertical="center" wrapText="1"/>
    </xf>
    <xf numFmtId="0" fontId="8" fillId="0" borderId="5" xfId="3" applyFont="1" applyFill="1" applyBorder="1" applyAlignment="1">
      <alignment vertical="center" wrapText="1"/>
    </xf>
    <xf numFmtId="0" fontId="8" fillId="0" borderId="11" xfId="3" applyFont="1" applyFill="1" applyBorder="1" applyAlignment="1">
      <alignment vertical="center" wrapText="1"/>
    </xf>
    <xf numFmtId="0" fontId="8" fillId="0" borderId="4" xfId="3" applyFont="1" applyBorder="1" applyAlignment="1">
      <alignment horizontal="right" vertical="center" wrapText="1"/>
    </xf>
    <xf numFmtId="0" fontId="8" fillId="0" borderId="11" xfId="3" applyFont="1" applyBorder="1" applyAlignment="1">
      <alignment horizontal="right" vertical="center" wrapText="1"/>
    </xf>
    <xf numFmtId="0" fontId="8" fillId="0" borderId="1" xfId="3" applyFont="1" applyBorder="1" applyAlignment="1">
      <alignment horizontal="right" vertical="center" wrapText="1"/>
    </xf>
    <xf numFmtId="0" fontId="8" fillId="4" borderId="1" xfId="3" applyFont="1" applyFill="1" applyBorder="1" applyAlignment="1">
      <alignment vertical="center" wrapText="1"/>
    </xf>
    <xf numFmtId="164" fontId="8" fillId="0" borderId="1" xfId="3" applyNumberFormat="1" applyFont="1" applyBorder="1" applyAlignment="1">
      <alignment vertical="center" wrapText="1"/>
    </xf>
    <xf numFmtId="0" fontId="8" fillId="0" borderId="4" xfId="3" applyFont="1" applyFill="1" applyBorder="1" applyAlignment="1">
      <alignment vertical="center" wrapText="1"/>
    </xf>
    <xf numFmtId="0" fontId="8" fillId="5" borderId="1" xfId="3" applyFont="1" applyFill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14" fillId="3" borderId="4" xfId="3" applyFont="1" applyFill="1" applyBorder="1" applyAlignment="1">
      <alignment vertical="center" wrapText="1"/>
    </xf>
    <xf numFmtId="0" fontId="14" fillId="3" borderId="2" xfId="3" applyFont="1" applyFill="1" applyBorder="1" applyAlignment="1">
      <alignment vertical="center" wrapText="1"/>
    </xf>
    <xf numFmtId="0" fontId="14" fillId="3" borderId="3" xfId="3" applyFont="1" applyFill="1" applyBorder="1" applyAlignment="1">
      <alignment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left" vertical="center" wrapText="1" indent="1"/>
    </xf>
    <xf numFmtId="0" fontId="19" fillId="0" borderId="0" xfId="3" applyFont="1"/>
    <xf numFmtId="0" fontId="20" fillId="3" borderId="1" xfId="3" applyFont="1" applyFill="1" applyBorder="1" applyAlignment="1">
      <alignment horizontal="center" vertical="center" wrapText="1"/>
    </xf>
    <xf numFmtId="2" fontId="20" fillId="3" borderId="1" xfId="3" applyNumberFormat="1" applyFont="1" applyFill="1" applyBorder="1" applyAlignment="1">
      <alignment vertical="center" wrapText="1"/>
    </xf>
    <xf numFmtId="0" fontId="20" fillId="3" borderId="1" xfId="3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18" fillId="0" borderId="3" xfId="3" applyFont="1" applyFill="1" applyBorder="1" applyAlignment="1">
      <alignment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vertical="center"/>
    </xf>
    <xf numFmtId="0" fontId="8" fillId="3" borderId="1" xfId="3" applyFont="1" applyFill="1" applyBorder="1" applyAlignment="1">
      <alignment vertical="center"/>
    </xf>
    <xf numFmtId="0" fontId="14" fillId="3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 indent="3"/>
    </xf>
    <xf numFmtId="0" fontId="8" fillId="0" borderId="5" xfId="3" applyFont="1" applyBorder="1" applyAlignment="1">
      <alignment horizontal="center" vertical="center" wrapText="1"/>
    </xf>
    <xf numFmtId="0" fontId="8" fillId="4" borderId="5" xfId="3" applyFont="1" applyFill="1" applyBorder="1" applyAlignment="1">
      <alignment vertical="center" wrapText="1"/>
    </xf>
    <xf numFmtId="164" fontId="8" fillId="0" borderId="5" xfId="3" applyNumberFormat="1" applyFont="1" applyBorder="1" applyAlignment="1">
      <alignment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vertical="center" wrapText="1"/>
    </xf>
    <xf numFmtId="0" fontId="8" fillId="5" borderId="5" xfId="3" applyFont="1" applyFill="1" applyBorder="1" applyAlignment="1">
      <alignment vertical="center" wrapText="1"/>
    </xf>
    <xf numFmtId="0" fontId="8" fillId="0" borderId="9" xfId="3" applyFont="1" applyBorder="1" applyAlignment="1">
      <alignment vertical="center" wrapText="1"/>
    </xf>
    <xf numFmtId="0" fontId="8" fillId="0" borderId="15" xfId="3" applyFont="1" applyBorder="1" applyAlignment="1">
      <alignment vertical="center" wrapText="1"/>
    </xf>
    <xf numFmtId="0" fontId="8" fillId="4" borderId="6" xfId="3" applyFont="1" applyFill="1" applyBorder="1" applyAlignment="1">
      <alignment vertical="center" wrapText="1"/>
    </xf>
    <xf numFmtId="0" fontId="8" fillId="0" borderId="6" xfId="3" applyFont="1" applyBorder="1" applyAlignment="1">
      <alignment vertical="center" wrapText="1"/>
    </xf>
    <xf numFmtId="0" fontId="8" fillId="0" borderId="6" xfId="3" applyFont="1" applyFill="1" applyBorder="1" applyAlignment="1">
      <alignment vertical="center" wrapText="1"/>
    </xf>
    <xf numFmtId="0" fontId="8" fillId="0" borderId="14" xfId="3" applyFont="1" applyFill="1" applyBorder="1" applyAlignment="1">
      <alignment vertical="center" wrapText="1"/>
    </xf>
    <xf numFmtId="0" fontId="8" fillId="5" borderId="6" xfId="3" applyFont="1" applyFill="1" applyBorder="1" applyAlignment="1">
      <alignment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vertical="center" wrapText="1"/>
    </xf>
    <xf numFmtId="0" fontId="5" fillId="0" borderId="2" xfId="3" applyBorder="1"/>
    <xf numFmtId="0" fontId="14" fillId="3" borderId="14" xfId="3" applyFont="1" applyFill="1" applyBorder="1" applyAlignment="1">
      <alignment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164" fontId="8" fillId="4" borderId="1" xfId="3" applyNumberFormat="1" applyFont="1" applyFill="1" applyBorder="1" applyAlignment="1">
      <alignment vertical="center" wrapText="1"/>
    </xf>
    <xf numFmtId="164" fontId="8" fillId="5" borderId="1" xfId="3" applyNumberFormat="1" applyFont="1" applyFill="1" applyBorder="1" applyAlignment="1">
      <alignment vertical="center" wrapText="1"/>
    </xf>
    <xf numFmtId="0" fontId="14" fillId="3" borderId="1" xfId="3" applyFont="1" applyFill="1" applyBorder="1" applyAlignment="1">
      <alignment horizontal="center" vertical="center" wrapText="1"/>
    </xf>
    <xf numFmtId="164" fontId="8" fillId="0" borderId="1" xfId="3" applyNumberFormat="1" applyFont="1" applyFill="1" applyBorder="1" applyAlignment="1">
      <alignment vertical="center" wrapText="1"/>
    </xf>
    <xf numFmtId="164" fontId="8" fillId="4" borderId="5" xfId="3" applyNumberFormat="1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164" fontId="8" fillId="4" borderId="6" xfId="3" applyNumberFormat="1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164" fontId="8" fillId="5" borderId="6" xfId="3" applyNumberFormat="1" applyFont="1" applyFill="1" applyBorder="1" applyAlignment="1">
      <alignment vertical="center" wrapText="1"/>
    </xf>
    <xf numFmtId="0" fontId="24" fillId="0" borderId="1" xfId="3" applyFont="1" applyBorder="1" applyAlignment="1">
      <alignment vertical="center" wrapText="1"/>
    </xf>
    <xf numFmtId="2" fontId="8" fillId="5" borderId="6" xfId="3" applyNumberFormat="1" applyFont="1" applyFill="1" applyBorder="1" applyAlignment="1">
      <alignment vertical="center" wrapText="1"/>
    </xf>
    <xf numFmtId="0" fontId="8" fillId="5" borderId="6" xfId="3" applyFont="1" applyFill="1" applyBorder="1" applyAlignment="1">
      <alignment horizontal="center" vertical="center" wrapText="1"/>
    </xf>
    <xf numFmtId="1" fontId="20" fillId="3" borderId="1" xfId="3" applyNumberFormat="1" applyFont="1" applyFill="1" applyBorder="1" applyAlignment="1">
      <alignment vertical="center" wrapText="1"/>
    </xf>
    <xf numFmtId="0" fontId="13" fillId="0" borderId="0" xfId="3" applyFont="1"/>
    <xf numFmtId="0" fontId="5" fillId="0" borderId="0" xfId="3" applyFont="1"/>
    <xf numFmtId="0" fontId="5" fillId="0" borderId="0" xfId="3" applyFont="1" applyAlignment="1"/>
    <xf numFmtId="0" fontId="5" fillId="0" borderId="2" xfId="3" applyFont="1" applyBorder="1" applyAlignment="1"/>
    <xf numFmtId="0" fontId="5" fillId="0" borderId="3" xfId="3" applyFont="1" applyBorder="1" applyAlignment="1"/>
    <xf numFmtId="0" fontId="27" fillId="0" borderId="1" xfId="3" applyFont="1" applyBorder="1"/>
    <xf numFmtId="0" fontId="5" fillId="0" borderId="1" xfId="3" applyFont="1" applyBorder="1"/>
    <xf numFmtId="0" fontId="28" fillId="0" borderId="1" xfId="3" applyFont="1" applyBorder="1"/>
    <xf numFmtId="16" fontId="5" fillId="0" borderId="1" xfId="3" applyNumberFormat="1" applyFont="1" applyBorder="1"/>
    <xf numFmtId="0" fontId="5" fillId="0" borderId="1" xfId="3" applyFont="1" applyFill="1" applyBorder="1"/>
    <xf numFmtId="16" fontId="5" fillId="0" borderId="1" xfId="3" applyNumberFormat="1" applyFont="1" applyBorder="1" applyAlignment="1">
      <alignment vertical="center"/>
    </xf>
    <xf numFmtId="0" fontId="5" fillId="0" borderId="1" xfId="3" applyFont="1" applyBorder="1" applyAlignment="1">
      <alignment wrapText="1"/>
    </xf>
    <xf numFmtId="0" fontId="29" fillId="0" borderId="0" xfId="3" applyFont="1" applyBorder="1" applyAlignment="1"/>
    <xf numFmtId="0" fontId="3" fillId="0" borderId="0" xfId="1" applyFont="1"/>
    <xf numFmtId="0" fontId="32" fillId="0" borderId="0" xfId="1" applyFont="1"/>
    <xf numFmtId="0" fontId="31" fillId="2" borderId="1" xfId="1" applyFont="1" applyFill="1" applyBorder="1" applyAlignment="1">
      <alignment horizontal="center" vertical="center" wrapText="1"/>
    </xf>
    <xf numFmtId="0" fontId="33" fillId="0" borderId="0" xfId="3" applyFont="1"/>
    <xf numFmtId="0" fontId="34" fillId="0" borderId="0" xfId="3" applyFont="1"/>
    <xf numFmtId="0" fontId="1" fillId="0" borderId="0" xfId="1" applyAlignment="1"/>
    <xf numFmtId="0" fontId="35" fillId="0" borderId="0" xfId="1" applyFont="1" applyAlignment="1"/>
    <xf numFmtId="0" fontId="8" fillId="0" borderId="1" xfId="3" applyFont="1" applyFill="1" applyBorder="1" applyAlignment="1">
      <alignment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right" vertical="center" wrapText="1"/>
    </xf>
    <xf numFmtId="0" fontId="8" fillId="0" borderId="11" xfId="3" applyFont="1" applyFill="1" applyBorder="1" applyAlignment="1">
      <alignment horizontal="right" vertical="center" wrapText="1"/>
    </xf>
    <xf numFmtId="0" fontId="8" fillId="4" borderId="6" xfId="3" applyFont="1" applyFill="1" applyBorder="1" applyAlignment="1">
      <alignment horizontal="center" vertical="center" wrapText="1"/>
    </xf>
    <xf numFmtId="0" fontId="5" fillId="0" borderId="0" xfId="3" applyBorder="1"/>
    <xf numFmtId="0" fontId="8" fillId="5" borderId="5" xfId="3" applyFont="1" applyFill="1" applyBorder="1" applyAlignment="1">
      <alignment horizontal="center" vertical="center" wrapText="1"/>
    </xf>
    <xf numFmtId="0" fontId="8" fillId="6" borderId="1" xfId="3" applyFont="1" applyFill="1" applyBorder="1" applyAlignment="1">
      <alignment vertical="center" wrapText="1"/>
    </xf>
    <xf numFmtId="0" fontId="8" fillId="6" borderId="6" xfId="3" applyFont="1" applyFill="1" applyBorder="1" applyAlignment="1">
      <alignment vertical="center" wrapText="1"/>
    </xf>
    <xf numFmtId="0" fontId="14" fillId="8" borderId="1" xfId="3" applyFont="1" applyFill="1" applyBorder="1" applyAlignment="1">
      <alignment horizontal="center" vertical="center" wrapText="1"/>
    </xf>
    <xf numFmtId="0" fontId="8" fillId="8" borderId="1" xfId="3" applyFont="1" applyFill="1" applyBorder="1" applyAlignment="1">
      <alignment vertical="center" wrapText="1"/>
    </xf>
    <xf numFmtId="2" fontId="8" fillId="8" borderId="6" xfId="3" applyNumberFormat="1" applyFont="1" applyFill="1" applyBorder="1" applyAlignment="1">
      <alignment vertical="center" wrapText="1"/>
    </xf>
    <xf numFmtId="0" fontId="8" fillId="8" borderId="1" xfId="3" applyFont="1" applyFill="1" applyBorder="1" applyAlignment="1">
      <alignment horizontal="center" vertical="center" wrapText="1"/>
    </xf>
    <xf numFmtId="0" fontId="8" fillId="8" borderId="2" xfId="3" applyFont="1" applyFill="1" applyBorder="1" applyAlignment="1">
      <alignment horizontal="center" vertical="center" wrapText="1"/>
    </xf>
    <xf numFmtId="0" fontId="4" fillId="8" borderId="2" xfId="3" applyFont="1" applyFill="1" applyBorder="1" applyAlignment="1">
      <alignment horizontal="center" vertical="center" wrapText="1"/>
    </xf>
    <xf numFmtId="0" fontId="18" fillId="8" borderId="2" xfId="3" applyFont="1" applyFill="1" applyBorder="1" applyAlignment="1">
      <alignment horizontal="center" vertical="center" wrapText="1"/>
    </xf>
    <xf numFmtId="0" fontId="8" fillId="10" borderId="1" xfId="3" applyFont="1" applyFill="1" applyBorder="1" applyAlignment="1">
      <alignment vertical="center" wrapText="1"/>
    </xf>
    <xf numFmtId="2" fontId="8" fillId="10" borderId="1" xfId="3" applyNumberFormat="1" applyFont="1" applyFill="1" applyBorder="1" applyAlignment="1">
      <alignment vertical="center" wrapText="1"/>
    </xf>
    <xf numFmtId="0" fontId="8" fillId="10" borderId="6" xfId="3" applyFont="1" applyFill="1" applyBorder="1" applyAlignment="1">
      <alignment vertical="center" wrapText="1"/>
    </xf>
    <xf numFmtId="0" fontId="8" fillId="11" borderId="1" xfId="3" applyFont="1" applyFill="1" applyBorder="1" applyAlignment="1">
      <alignment vertical="center" wrapText="1"/>
    </xf>
    <xf numFmtId="2" fontId="8" fillId="11" borderId="1" xfId="3" applyNumberFormat="1" applyFont="1" applyFill="1" applyBorder="1" applyAlignment="1">
      <alignment vertical="center" wrapText="1"/>
    </xf>
    <xf numFmtId="0" fontId="8" fillId="12" borderId="4" xfId="3" applyFont="1" applyFill="1" applyBorder="1" applyAlignment="1">
      <alignment vertical="center" wrapText="1"/>
    </xf>
    <xf numFmtId="0" fontId="8" fillId="12" borderId="1" xfId="3" applyFont="1" applyFill="1" applyBorder="1" applyAlignment="1">
      <alignment vertical="center" wrapText="1"/>
    </xf>
    <xf numFmtId="2" fontId="8" fillId="12" borderId="6" xfId="3" applyNumberFormat="1" applyFont="1" applyFill="1" applyBorder="1" applyAlignment="1">
      <alignment vertical="center" wrapText="1"/>
    </xf>
    <xf numFmtId="0" fontId="8" fillId="13" borderId="1" xfId="3" applyFont="1" applyFill="1" applyBorder="1" applyAlignment="1">
      <alignment vertical="center" wrapText="1"/>
    </xf>
    <xf numFmtId="0" fontId="8" fillId="13" borderId="1" xfId="3" applyFont="1" applyFill="1" applyBorder="1" applyAlignment="1">
      <alignment horizontal="center" vertical="center" wrapText="1"/>
    </xf>
    <xf numFmtId="2" fontId="8" fillId="13" borderId="6" xfId="3" applyNumberFormat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8" fillId="12" borderId="1" xfId="3" applyFont="1" applyFill="1" applyBorder="1" applyAlignment="1">
      <alignment horizontal="center" vertical="center" wrapText="1"/>
    </xf>
    <xf numFmtId="0" fontId="8" fillId="14" borderId="1" xfId="3" applyFont="1" applyFill="1" applyBorder="1" applyAlignment="1">
      <alignment vertical="center" wrapText="1"/>
    </xf>
    <xf numFmtId="2" fontId="8" fillId="14" borderId="6" xfId="3" applyNumberFormat="1" applyFont="1" applyFill="1" applyBorder="1" applyAlignment="1">
      <alignment vertical="center" wrapText="1"/>
    </xf>
    <xf numFmtId="0" fontId="8" fillId="15" borderId="1" xfId="3" applyFont="1" applyFill="1" applyBorder="1" applyAlignment="1">
      <alignment vertical="center" wrapText="1"/>
    </xf>
    <xf numFmtId="164" fontId="8" fillId="15" borderId="1" xfId="3" applyNumberFormat="1" applyFont="1" applyFill="1" applyBorder="1" applyAlignment="1">
      <alignment vertical="center" wrapText="1"/>
    </xf>
    <xf numFmtId="2" fontId="8" fillId="15" borderId="1" xfId="3" applyNumberFormat="1" applyFont="1" applyFill="1" applyBorder="1" applyAlignment="1">
      <alignment vertical="center" wrapText="1"/>
    </xf>
    <xf numFmtId="0" fontId="14" fillId="12" borderId="4" xfId="3" applyFont="1" applyFill="1" applyBorder="1" applyAlignment="1">
      <alignment horizontal="center" vertical="center" wrapText="1"/>
    </xf>
    <xf numFmtId="2" fontId="12" fillId="12" borderId="8" xfId="3" applyNumberFormat="1" applyFont="1" applyFill="1" applyBorder="1" applyAlignment="1">
      <alignment horizontal="center" vertical="center" wrapText="1"/>
    </xf>
    <xf numFmtId="2" fontId="12" fillId="12" borderId="0" xfId="3" applyNumberFormat="1" applyFont="1" applyFill="1" applyBorder="1" applyAlignment="1">
      <alignment horizontal="center" vertical="center" wrapText="1"/>
    </xf>
    <xf numFmtId="2" fontId="12" fillId="12" borderId="9" xfId="3" applyNumberFormat="1" applyFont="1" applyFill="1" applyBorder="1" applyAlignment="1">
      <alignment horizontal="center" vertical="center" wrapText="1"/>
    </xf>
    <xf numFmtId="0" fontId="8" fillId="9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4" xfId="3" applyFont="1" applyBorder="1" applyAlignment="1">
      <alignment vertical="center" wrapText="1"/>
    </xf>
    <xf numFmtId="0" fontId="8" fillId="0" borderId="2" xfId="3" applyFont="1" applyBorder="1" applyAlignment="1">
      <alignment vertical="center" wrapText="1"/>
    </xf>
    <xf numFmtId="0" fontId="8" fillId="0" borderId="4" xfId="3" applyFont="1" applyFill="1" applyBorder="1" applyAlignment="1">
      <alignment vertical="center" wrapText="1"/>
    </xf>
    <xf numFmtId="0" fontId="14" fillId="6" borderId="1" xfId="3" applyFont="1" applyFill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18" fillId="8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wrapText="1"/>
    </xf>
    <xf numFmtId="0" fontId="9" fillId="0" borderId="4" xfId="3" applyFont="1" applyBorder="1" applyAlignment="1">
      <alignment vertical="center" wrapText="1"/>
    </xf>
    <xf numFmtId="0" fontId="5" fillId="0" borderId="5" xfId="3" applyBorder="1" applyAlignment="1">
      <alignment horizontal="center"/>
    </xf>
    <xf numFmtId="0" fontId="5" fillId="0" borderId="5" xfId="3" applyBorder="1"/>
    <xf numFmtId="0" fontId="5" fillId="0" borderId="6" xfId="3" applyBorder="1" applyAlignment="1">
      <alignment horizontal="center"/>
    </xf>
    <xf numFmtId="0" fontId="5" fillId="0" borderId="6" xfId="3" applyBorder="1"/>
    <xf numFmtId="0" fontId="5" fillId="0" borderId="13" xfId="3" applyBorder="1" applyAlignment="1">
      <alignment horizontal="center"/>
    </xf>
    <xf numFmtId="0" fontId="5" fillId="0" borderId="11" xfId="3" applyBorder="1"/>
    <xf numFmtId="0" fontId="5" fillId="0" borderId="10" xfId="3" applyBorder="1" applyAlignment="1">
      <alignment horizontal="center"/>
    </xf>
    <xf numFmtId="0" fontId="5" fillId="0" borderId="12" xfId="3" applyBorder="1"/>
    <xf numFmtId="0" fontId="5" fillId="0" borderId="14" xfId="3" applyBorder="1" applyAlignment="1">
      <alignment horizontal="center"/>
    </xf>
    <xf numFmtId="0" fontId="5" fillId="0" borderId="15" xfId="3" applyBorder="1"/>
    <xf numFmtId="1" fontId="4" fillId="0" borderId="4" xfId="1" applyNumberFormat="1" applyFont="1" applyBorder="1" applyAlignment="1">
      <alignment wrapText="1"/>
    </xf>
    <xf numFmtId="0" fontId="5" fillId="0" borderId="13" xfId="3" applyBorder="1"/>
    <xf numFmtId="0" fontId="9" fillId="0" borderId="10" xfId="3" applyFont="1" applyBorder="1"/>
    <xf numFmtId="0" fontId="5" fillId="0" borderId="14" xfId="3" applyBorder="1"/>
    <xf numFmtId="0" fontId="18" fillId="0" borderId="1" xfId="3" applyFont="1" applyFill="1" applyBorder="1" applyAlignment="1">
      <alignment horizontal="center" vertical="center" wrapText="1"/>
    </xf>
    <xf numFmtId="0" fontId="18" fillId="0" borderId="5" xfId="3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left" vertical="top" wrapText="1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0" fontId="12" fillId="0" borderId="11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0" fontId="12" fillId="0" borderId="14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 wrapText="1"/>
    </xf>
    <xf numFmtId="0" fontId="12" fillId="0" borderId="15" xfId="3" applyFont="1" applyFill="1" applyBorder="1" applyAlignment="1">
      <alignment horizontal="center" vertical="center" wrapText="1"/>
    </xf>
    <xf numFmtId="2" fontId="12" fillId="8" borderId="13" xfId="3" applyNumberFormat="1" applyFont="1" applyFill="1" applyBorder="1" applyAlignment="1">
      <alignment horizontal="center" vertical="center" wrapText="1"/>
    </xf>
    <xf numFmtId="2" fontId="12" fillId="8" borderId="8" xfId="3" applyNumberFormat="1" applyFont="1" applyFill="1" applyBorder="1" applyAlignment="1">
      <alignment horizontal="center" vertical="center" wrapText="1"/>
    </xf>
    <xf numFmtId="2" fontId="12" fillId="8" borderId="11" xfId="3" applyNumberFormat="1" applyFont="1" applyFill="1" applyBorder="1" applyAlignment="1">
      <alignment horizontal="center" vertical="center" wrapText="1"/>
    </xf>
    <xf numFmtId="2" fontId="12" fillId="8" borderId="10" xfId="3" applyNumberFormat="1" applyFont="1" applyFill="1" applyBorder="1" applyAlignment="1">
      <alignment horizontal="center" vertical="center" wrapText="1"/>
    </xf>
    <xf numFmtId="2" fontId="12" fillId="8" borderId="0" xfId="3" applyNumberFormat="1" applyFont="1" applyFill="1" applyBorder="1" applyAlignment="1">
      <alignment horizontal="center" vertical="center" wrapText="1"/>
    </xf>
    <xf numFmtId="2" fontId="12" fillId="8" borderId="12" xfId="3" applyNumberFormat="1" applyFont="1" applyFill="1" applyBorder="1" applyAlignment="1">
      <alignment horizontal="center" vertical="center" wrapText="1"/>
    </xf>
    <xf numFmtId="2" fontId="12" fillId="8" borderId="14" xfId="3" applyNumberFormat="1" applyFont="1" applyFill="1" applyBorder="1" applyAlignment="1">
      <alignment horizontal="center" vertical="center" wrapText="1"/>
    </xf>
    <xf numFmtId="2" fontId="12" fillId="8" borderId="9" xfId="3" applyNumberFormat="1" applyFont="1" applyFill="1" applyBorder="1" applyAlignment="1">
      <alignment horizontal="center" vertical="center" wrapText="1"/>
    </xf>
    <xf numFmtId="2" fontId="12" fillId="8" borderId="15" xfId="3" applyNumberFormat="1" applyFont="1" applyFill="1" applyBorder="1" applyAlignment="1">
      <alignment horizontal="center" vertical="center" wrapText="1"/>
    </xf>
    <xf numFmtId="0" fontId="8" fillId="16" borderId="5" xfId="3" applyFont="1" applyFill="1" applyBorder="1" applyAlignment="1">
      <alignment horizontal="center" vertical="center" wrapText="1"/>
    </xf>
    <xf numFmtId="0" fontId="8" fillId="16" borderId="7" xfId="3" applyFont="1" applyFill="1" applyBorder="1" applyAlignment="1">
      <alignment horizontal="center" vertical="center" wrapText="1"/>
    </xf>
    <xf numFmtId="0" fontId="8" fillId="17" borderId="5" xfId="3" applyFont="1" applyFill="1" applyBorder="1" applyAlignment="1">
      <alignment horizontal="center" vertical="center" wrapText="1"/>
    </xf>
    <xf numFmtId="0" fontId="8" fillId="17" borderId="7" xfId="3" applyFont="1" applyFill="1" applyBorder="1" applyAlignment="1">
      <alignment horizontal="center" vertical="center" wrapText="1"/>
    </xf>
    <xf numFmtId="0" fontId="8" fillId="16" borderId="5" xfId="3" applyFont="1" applyFill="1" applyBorder="1" applyAlignment="1">
      <alignment horizontal="center" vertical="top" wrapText="1"/>
    </xf>
    <xf numFmtId="0" fontId="8" fillId="16" borderId="7" xfId="3" applyFont="1" applyFill="1" applyBorder="1" applyAlignment="1">
      <alignment horizontal="center" vertical="top" wrapText="1"/>
    </xf>
    <xf numFmtId="0" fontId="8" fillId="16" borderId="6" xfId="3" applyFont="1" applyFill="1" applyBorder="1" applyAlignment="1">
      <alignment horizontal="center" vertical="top" wrapText="1"/>
    </xf>
    <xf numFmtId="0" fontId="18" fillId="16" borderId="5" xfId="3" applyFont="1" applyFill="1" applyBorder="1" applyAlignment="1">
      <alignment horizontal="center" vertical="center" wrapText="1"/>
    </xf>
    <xf numFmtId="0" fontId="18" fillId="16" borderId="7" xfId="3" applyFont="1" applyFill="1" applyBorder="1" applyAlignment="1">
      <alignment horizontal="center" vertical="center" wrapText="1"/>
    </xf>
    <xf numFmtId="0" fontId="18" fillId="16" borderId="6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5" fillId="0" borderId="0" xfId="3" applyFill="1" applyAlignment="1">
      <alignment horizontal="center"/>
    </xf>
    <xf numFmtId="0" fontId="25" fillId="0" borderId="0" xfId="3" applyFont="1" applyAlignment="1">
      <alignment horizontal="center"/>
    </xf>
    <xf numFmtId="0" fontId="8" fillId="3" borderId="1" xfId="3" applyFont="1" applyFill="1" applyBorder="1" applyAlignment="1">
      <alignment vertical="center" wrapText="1"/>
    </xf>
    <xf numFmtId="0" fontId="4" fillId="0" borderId="4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3" xfId="3" applyFont="1" applyFill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8" fillId="3" borderId="1" xfId="3" applyFont="1" applyFill="1" applyBorder="1" applyAlignment="1">
      <alignment horizontal="left" vertical="center" wrapText="1" indent="3"/>
    </xf>
    <xf numFmtId="0" fontId="8" fillId="3" borderId="5" xfId="3" applyFont="1" applyFill="1" applyBorder="1" applyAlignment="1">
      <alignment horizontal="left" vertical="center" wrapText="1" indent="3"/>
    </xf>
    <xf numFmtId="0" fontId="8" fillId="3" borderId="6" xfId="3" applyFont="1" applyFill="1" applyBorder="1" applyAlignment="1">
      <alignment horizontal="left" vertical="center" wrapText="1" indent="3"/>
    </xf>
    <xf numFmtId="0" fontId="13" fillId="6" borderId="4" xfId="3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center" vertical="center" wrapText="1"/>
    </xf>
    <xf numFmtId="0" fontId="14" fillId="6" borderId="3" xfId="3" applyFont="1" applyFill="1" applyBorder="1" applyAlignment="1">
      <alignment horizontal="center" vertical="center" wrapText="1"/>
    </xf>
    <xf numFmtId="0" fontId="14" fillId="6" borderId="5" xfId="3" applyFont="1" applyFill="1" applyBorder="1" applyAlignment="1">
      <alignment horizontal="center" vertical="center" wrapText="1"/>
    </xf>
    <xf numFmtId="0" fontId="14" fillId="6" borderId="6" xfId="3" applyFont="1" applyFill="1" applyBorder="1" applyAlignment="1">
      <alignment horizontal="center" vertical="center" wrapText="1"/>
    </xf>
    <xf numFmtId="164" fontId="12" fillId="0" borderId="13" xfId="3" applyNumberFormat="1" applyFont="1" applyFill="1" applyBorder="1" applyAlignment="1">
      <alignment horizontal="center" vertical="center" wrapText="1"/>
    </xf>
    <xf numFmtId="164" fontId="12" fillId="0" borderId="8" xfId="3" applyNumberFormat="1" applyFont="1" applyFill="1" applyBorder="1" applyAlignment="1">
      <alignment horizontal="center" vertical="center" wrapText="1"/>
    </xf>
    <xf numFmtId="164" fontId="12" fillId="0" borderId="11" xfId="3" applyNumberFormat="1" applyFont="1" applyFill="1" applyBorder="1" applyAlignment="1">
      <alignment horizontal="center" vertical="center" wrapText="1"/>
    </xf>
    <xf numFmtId="164" fontId="12" fillId="0" borderId="10" xfId="3" applyNumberFormat="1" applyFont="1" applyFill="1" applyBorder="1" applyAlignment="1">
      <alignment horizontal="center" vertical="center" wrapText="1"/>
    </xf>
    <xf numFmtId="164" fontId="12" fillId="0" borderId="0" xfId="3" applyNumberFormat="1" applyFont="1" applyFill="1" applyBorder="1" applyAlignment="1">
      <alignment horizontal="center" vertical="center" wrapText="1"/>
    </xf>
    <xf numFmtId="164" fontId="12" fillId="0" borderId="12" xfId="3" applyNumberFormat="1" applyFont="1" applyFill="1" applyBorder="1" applyAlignment="1">
      <alignment horizontal="center" vertical="center" wrapText="1"/>
    </xf>
    <xf numFmtId="164" fontId="12" fillId="0" borderId="14" xfId="3" applyNumberFormat="1" applyFont="1" applyFill="1" applyBorder="1" applyAlignment="1">
      <alignment horizontal="center" vertical="center" wrapText="1"/>
    </xf>
    <xf numFmtId="164" fontId="12" fillId="0" borderId="9" xfId="3" applyNumberFormat="1" applyFont="1" applyFill="1" applyBorder="1" applyAlignment="1">
      <alignment horizontal="center" vertical="center" wrapText="1"/>
    </xf>
    <xf numFmtId="164" fontId="12" fillId="0" borderId="15" xfId="3" applyNumberFormat="1" applyFont="1" applyFill="1" applyBorder="1" applyAlignment="1">
      <alignment horizontal="center" vertical="center" wrapText="1"/>
    </xf>
    <xf numFmtId="164" fontId="12" fillId="6" borderId="5" xfId="3" applyNumberFormat="1" applyFont="1" applyFill="1" applyBorder="1" applyAlignment="1">
      <alignment horizontal="center" vertical="center" wrapText="1"/>
    </xf>
    <xf numFmtId="164" fontId="12" fillId="6" borderId="7" xfId="3" applyNumberFormat="1" applyFont="1" applyFill="1" applyBorder="1" applyAlignment="1">
      <alignment horizontal="center" vertical="center" wrapText="1"/>
    </xf>
    <xf numFmtId="164" fontId="12" fillId="6" borderId="6" xfId="3" applyNumberFormat="1" applyFont="1" applyFill="1" applyBorder="1" applyAlignment="1">
      <alignment horizontal="center" vertical="center" wrapText="1"/>
    </xf>
    <xf numFmtId="0" fontId="8" fillId="0" borderId="4" xfId="3" applyFont="1" applyBorder="1" applyAlignment="1">
      <alignment vertical="center" wrapText="1"/>
    </xf>
    <xf numFmtId="0" fontId="8" fillId="0" borderId="2" xfId="3" applyFont="1" applyBorder="1" applyAlignment="1">
      <alignment vertical="center" wrapText="1"/>
    </xf>
    <xf numFmtId="0" fontId="8" fillId="0" borderId="3" xfId="3" applyFont="1" applyBorder="1" applyAlignment="1">
      <alignment vertical="center" wrapText="1"/>
    </xf>
    <xf numFmtId="0" fontId="8" fillId="0" borderId="4" xfId="3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18" fillId="0" borderId="4" xfId="3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8" fillId="0" borderId="3" xfId="3" applyFont="1" applyBorder="1" applyAlignment="1">
      <alignment horizontal="left" vertical="center" wrapText="1"/>
    </xf>
    <xf numFmtId="0" fontId="18" fillId="0" borderId="4" xfId="3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horizontal="left" vertical="center" wrapText="1"/>
    </xf>
    <xf numFmtId="0" fontId="18" fillId="0" borderId="3" xfId="3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4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 wrapText="1"/>
    </xf>
    <xf numFmtId="164" fontId="22" fillId="0" borderId="5" xfId="3" applyNumberFormat="1" applyFont="1" applyBorder="1" applyAlignment="1">
      <alignment vertical="top" wrapText="1"/>
    </xf>
    <xf numFmtId="164" fontId="22" fillId="0" borderId="7" xfId="3" applyNumberFormat="1" applyFont="1" applyBorder="1" applyAlignment="1">
      <alignment vertical="top" wrapText="1"/>
    </xf>
    <xf numFmtId="164" fontId="22" fillId="0" borderId="6" xfId="3" applyNumberFormat="1" applyFont="1" applyBorder="1" applyAlignment="1">
      <alignment vertical="top" wrapText="1"/>
    </xf>
    <xf numFmtId="0" fontId="12" fillId="14" borderId="1" xfId="3" applyFont="1" applyFill="1" applyBorder="1" applyAlignment="1">
      <alignment horizontal="center" vertical="center" wrapText="1"/>
    </xf>
    <xf numFmtId="0" fontId="13" fillId="14" borderId="1" xfId="3" applyFont="1" applyFill="1" applyBorder="1" applyAlignment="1">
      <alignment horizontal="center" vertical="center" wrapText="1"/>
    </xf>
    <xf numFmtId="0" fontId="12" fillId="14" borderId="5" xfId="3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center" vertical="center" wrapText="1"/>
    </xf>
    <xf numFmtId="0" fontId="12" fillId="15" borderId="1" xfId="3" applyFont="1" applyFill="1" applyBorder="1" applyAlignment="1">
      <alignment horizontal="center" vertical="center" wrapText="1"/>
    </xf>
    <xf numFmtId="0" fontId="6" fillId="15" borderId="4" xfId="3" applyFont="1" applyFill="1" applyBorder="1" applyAlignment="1">
      <alignment horizontal="center" vertical="center" wrapText="1"/>
    </xf>
    <xf numFmtId="0" fontId="6" fillId="15" borderId="2" xfId="3" applyFont="1" applyFill="1" applyBorder="1" applyAlignment="1">
      <alignment horizontal="center" vertical="center" wrapText="1"/>
    </xf>
    <xf numFmtId="0" fontId="6" fillId="15" borderId="3" xfId="3" applyFont="1" applyFill="1" applyBorder="1" applyAlignment="1">
      <alignment horizontal="center" vertical="center" wrapText="1"/>
    </xf>
    <xf numFmtId="0" fontId="15" fillId="15" borderId="5" xfId="3" applyFont="1" applyFill="1" applyBorder="1" applyAlignment="1">
      <alignment horizontal="center" vertical="center" wrapText="1"/>
    </xf>
    <xf numFmtId="0" fontId="15" fillId="15" borderId="6" xfId="3" applyFont="1" applyFill="1" applyBorder="1" applyAlignment="1">
      <alignment horizontal="center" vertical="center" wrapText="1"/>
    </xf>
    <xf numFmtId="164" fontId="12" fillId="0" borderId="13" xfId="3" applyNumberFormat="1" applyFont="1" applyBorder="1" applyAlignment="1">
      <alignment horizontal="center" vertical="center" wrapText="1"/>
    </xf>
    <xf numFmtId="164" fontId="12" fillId="0" borderId="8" xfId="3" applyNumberFormat="1" applyFont="1" applyBorder="1" applyAlignment="1">
      <alignment horizontal="center" vertical="center" wrapText="1"/>
    </xf>
    <xf numFmtId="164" fontId="12" fillId="0" borderId="11" xfId="3" applyNumberFormat="1" applyFont="1" applyBorder="1" applyAlignment="1">
      <alignment horizontal="center" vertical="center" wrapText="1"/>
    </xf>
    <xf numFmtId="164" fontId="12" fillId="0" borderId="10" xfId="3" applyNumberFormat="1" applyFont="1" applyBorder="1" applyAlignment="1">
      <alignment horizontal="center" vertical="center" wrapText="1"/>
    </xf>
    <xf numFmtId="164" fontId="12" fillId="0" borderId="0" xfId="3" applyNumberFormat="1" applyFont="1" applyBorder="1" applyAlignment="1">
      <alignment horizontal="center" vertical="center" wrapText="1"/>
    </xf>
    <xf numFmtId="164" fontId="12" fillId="0" borderId="12" xfId="3" applyNumberFormat="1" applyFont="1" applyBorder="1" applyAlignment="1">
      <alignment horizontal="center" vertical="center" wrapText="1"/>
    </xf>
    <xf numFmtId="164" fontId="12" fillId="0" borderId="14" xfId="3" applyNumberFormat="1" applyFont="1" applyBorder="1" applyAlignment="1">
      <alignment horizontal="center" vertical="center" wrapText="1"/>
    </xf>
    <xf numFmtId="164" fontId="12" fillId="0" borderId="9" xfId="3" applyNumberFormat="1" applyFont="1" applyBorder="1" applyAlignment="1">
      <alignment horizontal="center" vertical="center" wrapText="1"/>
    </xf>
    <xf numFmtId="164" fontId="12" fillId="0" borderId="15" xfId="3" applyNumberFormat="1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 wrapText="1"/>
    </xf>
    <xf numFmtId="0" fontId="14" fillId="11" borderId="1" xfId="3" applyFont="1" applyFill="1" applyBorder="1" applyAlignment="1">
      <alignment horizontal="center" vertical="center" wrapText="1"/>
    </xf>
    <xf numFmtId="0" fontId="21" fillId="11" borderId="5" xfId="3" applyFont="1" applyFill="1" applyBorder="1" applyAlignment="1">
      <alignment horizontal="center" vertical="center" wrapText="1"/>
    </xf>
    <xf numFmtId="0" fontId="21" fillId="11" borderId="6" xfId="3" applyFont="1" applyFill="1" applyBorder="1" applyAlignment="1">
      <alignment horizontal="center" vertical="center" wrapText="1"/>
    </xf>
    <xf numFmtId="0" fontId="15" fillId="12" borderId="1" xfId="3" applyFont="1" applyFill="1" applyBorder="1" applyAlignment="1">
      <alignment horizontal="center" vertical="center" wrapText="1"/>
    </xf>
    <xf numFmtId="0" fontId="14" fillId="12" borderId="1" xfId="3" applyFont="1" applyFill="1" applyBorder="1" applyAlignment="1">
      <alignment horizontal="center" vertical="center" wrapText="1"/>
    </xf>
    <xf numFmtId="0" fontId="12" fillId="13" borderId="4" xfId="3" applyFont="1" applyFill="1" applyBorder="1" applyAlignment="1">
      <alignment horizontal="center" vertical="center" wrapText="1"/>
    </xf>
    <xf numFmtId="0" fontId="14" fillId="13" borderId="2" xfId="3" applyFont="1" applyFill="1" applyBorder="1" applyAlignment="1">
      <alignment horizontal="center" vertical="center" wrapText="1"/>
    </xf>
    <xf numFmtId="0" fontId="14" fillId="13" borderId="3" xfId="3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center" vertical="center" wrapText="1"/>
    </xf>
    <xf numFmtId="0" fontId="12" fillId="13" borderId="3" xfId="3" applyFont="1" applyFill="1" applyBorder="1" applyAlignment="1">
      <alignment horizontal="center" vertical="center" wrapText="1"/>
    </xf>
    <xf numFmtId="0" fontId="14" fillId="13" borderId="5" xfId="3" applyFont="1" applyFill="1" applyBorder="1" applyAlignment="1">
      <alignment horizontal="center" vertical="center" wrapText="1"/>
    </xf>
    <xf numFmtId="0" fontId="14" fillId="13" borderId="6" xfId="3" applyFont="1" applyFill="1" applyBorder="1" applyAlignment="1">
      <alignment horizontal="center" vertical="center" wrapText="1"/>
    </xf>
    <xf numFmtId="0" fontId="13" fillId="11" borderId="1" xfId="3" applyFont="1" applyFill="1" applyBorder="1" applyAlignment="1">
      <alignment horizontal="center" vertical="center" wrapText="1"/>
    </xf>
    <xf numFmtId="0" fontId="12" fillId="11" borderId="1" xfId="3" applyFont="1" applyFill="1" applyBorder="1" applyAlignment="1">
      <alignment horizontal="center" vertical="center" wrapText="1"/>
    </xf>
    <xf numFmtId="2" fontId="12" fillId="14" borderId="5" xfId="3" applyNumberFormat="1" applyFont="1" applyFill="1" applyBorder="1" applyAlignment="1">
      <alignment horizontal="center" vertical="center" wrapText="1"/>
    </xf>
    <xf numFmtId="2" fontId="12" fillId="14" borderId="7" xfId="3" applyNumberFormat="1" applyFont="1" applyFill="1" applyBorder="1" applyAlignment="1">
      <alignment horizontal="center" vertical="center" wrapText="1"/>
    </xf>
    <xf numFmtId="2" fontId="12" fillId="14" borderId="6" xfId="3" applyNumberFormat="1" applyFont="1" applyFill="1" applyBorder="1" applyAlignment="1">
      <alignment horizontal="center" vertical="center" wrapText="1"/>
    </xf>
    <xf numFmtId="2" fontId="12" fillId="13" borderId="5" xfId="3" applyNumberFormat="1" applyFont="1" applyFill="1" applyBorder="1" applyAlignment="1">
      <alignment horizontal="center" vertical="center" wrapText="1"/>
    </xf>
    <xf numFmtId="2" fontId="12" fillId="13" borderId="7" xfId="3" applyNumberFormat="1" applyFont="1" applyFill="1" applyBorder="1" applyAlignment="1">
      <alignment horizontal="center" vertical="center" wrapText="1"/>
    </xf>
    <xf numFmtId="2" fontId="12" fillId="13" borderId="6" xfId="3" applyNumberFormat="1" applyFont="1" applyFill="1" applyBorder="1" applyAlignment="1">
      <alignment horizontal="center" vertical="center" wrapText="1"/>
    </xf>
    <xf numFmtId="2" fontId="12" fillId="15" borderId="5" xfId="3" applyNumberFormat="1" applyFont="1" applyFill="1" applyBorder="1" applyAlignment="1">
      <alignment horizontal="center" vertical="center" wrapText="1"/>
    </xf>
    <xf numFmtId="2" fontId="12" fillId="15" borderId="7" xfId="3" applyNumberFormat="1" applyFont="1" applyFill="1" applyBorder="1" applyAlignment="1">
      <alignment horizontal="center" vertical="center" wrapText="1"/>
    </xf>
    <xf numFmtId="2" fontId="12" fillId="15" borderId="6" xfId="3" applyNumberFormat="1" applyFont="1" applyFill="1" applyBorder="1" applyAlignment="1">
      <alignment horizontal="center" vertical="center" wrapText="1"/>
    </xf>
    <xf numFmtId="164" fontId="12" fillId="11" borderId="5" xfId="3" applyNumberFormat="1" applyFont="1" applyFill="1" applyBorder="1" applyAlignment="1">
      <alignment horizontal="center" vertical="center" wrapText="1"/>
    </xf>
    <xf numFmtId="0" fontId="12" fillId="11" borderId="7" xfId="3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center" vertical="center" wrapText="1"/>
    </xf>
    <xf numFmtId="2" fontId="12" fillId="12" borderId="13" xfId="3" applyNumberFormat="1" applyFont="1" applyFill="1" applyBorder="1" applyAlignment="1">
      <alignment horizontal="center" vertical="center" wrapText="1"/>
    </xf>
    <xf numFmtId="2" fontId="12" fillId="12" borderId="8" xfId="3" applyNumberFormat="1" applyFont="1" applyFill="1" applyBorder="1" applyAlignment="1">
      <alignment horizontal="center" vertical="center" wrapText="1"/>
    </xf>
    <xf numFmtId="2" fontId="12" fillId="12" borderId="11" xfId="3" applyNumberFormat="1" applyFont="1" applyFill="1" applyBorder="1" applyAlignment="1">
      <alignment horizontal="center" vertical="center" wrapText="1"/>
    </xf>
    <xf numFmtId="2" fontId="12" fillId="12" borderId="10" xfId="3" applyNumberFormat="1" applyFont="1" applyFill="1" applyBorder="1" applyAlignment="1">
      <alignment horizontal="center" vertical="center" wrapText="1"/>
    </xf>
    <xf numFmtId="2" fontId="12" fillId="12" borderId="0" xfId="3" applyNumberFormat="1" applyFont="1" applyFill="1" applyBorder="1" applyAlignment="1">
      <alignment horizontal="center" vertical="center" wrapText="1"/>
    </xf>
    <xf numFmtId="2" fontId="12" fillId="12" borderId="12" xfId="3" applyNumberFormat="1" applyFont="1" applyFill="1" applyBorder="1" applyAlignment="1">
      <alignment horizontal="center" vertical="center" wrapText="1"/>
    </xf>
    <xf numFmtId="2" fontId="12" fillId="12" borderId="14" xfId="3" applyNumberFormat="1" applyFont="1" applyFill="1" applyBorder="1" applyAlignment="1">
      <alignment horizontal="center" vertical="center" wrapText="1"/>
    </xf>
    <xf numFmtId="2" fontId="12" fillId="12" borderId="9" xfId="3" applyNumberFormat="1" applyFont="1" applyFill="1" applyBorder="1" applyAlignment="1">
      <alignment horizontal="center" vertical="center" wrapText="1"/>
    </xf>
    <xf numFmtId="2" fontId="12" fillId="12" borderId="15" xfId="3" applyNumberFormat="1" applyFont="1" applyFill="1" applyBorder="1" applyAlignment="1">
      <alignment horizontal="center" vertical="center" wrapText="1"/>
    </xf>
    <xf numFmtId="0" fontId="13" fillId="10" borderId="4" xfId="3" applyFont="1" applyFill="1" applyBorder="1" applyAlignment="1">
      <alignment horizontal="center" vertical="center" wrapText="1"/>
    </xf>
    <xf numFmtId="0" fontId="13" fillId="10" borderId="2" xfId="3" applyFont="1" applyFill="1" applyBorder="1" applyAlignment="1">
      <alignment horizontal="center" vertical="center" wrapText="1"/>
    </xf>
    <xf numFmtId="0" fontId="13" fillId="10" borderId="3" xfId="3" applyFont="1" applyFill="1" applyBorder="1" applyAlignment="1">
      <alignment horizontal="center" vertical="center" wrapText="1"/>
    </xf>
    <xf numFmtId="0" fontId="23" fillId="10" borderId="4" xfId="3" applyFont="1" applyFill="1" applyBorder="1" applyAlignment="1">
      <alignment horizontal="center" vertical="center" wrapText="1"/>
    </xf>
    <xf numFmtId="0" fontId="23" fillId="10" borderId="2" xfId="3" applyFont="1" applyFill="1" applyBorder="1" applyAlignment="1">
      <alignment horizontal="center" vertical="center" wrapText="1"/>
    </xf>
    <xf numFmtId="0" fontId="23" fillId="10" borderId="3" xfId="3" applyFont="1" applyFill="1" applyBorder="1" applyAlignment="1">
      <alignment horizontal="center" vertical="center" wrapText="1"/>
    </xf>
    <xf numFmtId="0" fontId="23" fillId="10" borderId="1" xfId="3" applyFont="1" applyFill="1" applyBorder="1" applyAlignment="1">
      <alignment horizontal="center" vertical="center" wrapText="1"/>
    </xf>
    <xf numFmtId="0" fontId="13" fillId="10" borderId="1" xfId="3" applyFont="1" applyFill="1" applyBorder="1" applyAlignment="1">
      <alignment horizontal="center" vertical="center" wrapText="1"/>
    </xf>
    <xf numFmtId="0" fontId="14" fillId="10" borderId="5" xfId="3" applyFont="1" applyFill="1" applyBorder="1" applyAlignment="1">
      <alignment horizontal="center" vertical="center" wrapText="1"/>
    </xf>
    <xf numFmtId="0" fontId="14" fillId="10" borderId="6" xfId="3" applyFont="1" applyFill="1" applyBorder="1" applyAlignment="1">
      <alignment horizontal="center" vertical="center" wrapText="1"/>
    </xf>
    <xf numFmtId="0" fontId="13" fillId="6" borderId="1" xfId="3" applyFont="1" applyFill="1" applyBorder="1" applyAlignment="1">
      <alignment horizontal="center" vertical="center" wrapText="1"/>
    </xf>
    <xf numFmtId="0" fontId="14" fillId="6" borderId="1" xfId="3" applyFont="1" applyFill="1" applyBorder="1" applyAlignment="1">
      <alignment horizontal="center" vertical="center" wrapText="1"/>
    </xf>
    <xf numFmtId="0" fontId="13" fillId="11" borderId="4" xfId="3" applyFont="1" applyFill="1" applyBorder="1" applyAlignment="1">
      <alignment horizontal="center" vertical="center" wrapText="1"/>
    </xf>
    <xf numFmtId="0" fontId="14" fillId="11" borderId="2" xfId="3" applyFont="1" applyFill="1" applyBorder="1" applyAlignment="1">
      <alignment horizontal="center" vertical="center" wrapText="1"/>
    </xf>
    <xf numFmtId="0" fontId="14" fillId="11" borderId="3" xfId="3" applyFont="1" applyFill="1" applyBorder="1" applyAlignment="1">
      <alignment horizontal="center" vertical="center" wrapText="1"/>
    </xf>
    <xf numFmtId="2" fontId="12" fillId="10" borderId="5" xfId="3" applyNumberFormat="1" applyFont="1" applyFill="1" applyBorder="1" applyAlignment="1">
      <alignment horizontal="center" vertical="center" wrapText="1"/>
    </xf>
    <xf numFmtId="2" fontId="12" fillId="10" borderId="7" xfId="3" applyNumberFormat="1" applyFont="1" applyFill="1" applyBorder="1" applyAlignment="1">
      <alignment horizontal="center" vertical="center" wrapText="1"/>
    </xf>
    <xf numFmtId="2" fontId="12" fillId="10" borderId="6" xfId="3" applyNumberFormat="1" applyFont="1" applyFill="1" applyBorder="1" applyAlignment="1">
      <alignment horizontal="center" vertical="center" wrapText="1"/>
    </xf>
    <xf numFmtId="0" fontId="14" fillId="8" borderId="1" xfId="3" applyFont="1" applyFill="1" applyBorder="1" applyAlignment="1">
      <alignment horizontal="center" vertical="center" wrapText="1"/>
    </xf>
    <xf numFmtId="0" fontId="21" fillId="11" borderId="1" xfId="3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8" fillId="0" borderId="5" xfId="3" applyFont="1" applyBorder="1" applyAlignment="1">
      <alignment horizontal="left" vertical="center" wrapText="1"/>
    </xf>
    <xf numFmtId="0" fontId="8" fillId="0" borderId="7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 wrapText="1"/>
    </xf>
    <xf numFmtId="0" fontId="10" fillId="0" borderId="13" xfId="3" applyFont="1" applyBorder="1" applyAlignment="1">
      <alignment vertical="center" wrapText="1"/>
    </xf>
    <xf numFmtId="0" fontId="10" fillId="0" borderId="10" xfId="3" applyFont="1" applyBorder="1" applyAlignment="1">
      <alignment vertical="center" wrapText="1"/>
    </xf>
    <xf numFmtId="0" fontId="10" fillId="0" borderId="14" xfId="3" applyFont="1" applyBorder="1" applyAlignment="1">
      <alignment vertical="center" wrapText="1"/>
    </xf>
    <xf numFmtId="0" fontId="7" fillId="0" borderId="17" xfId="3" applyFont="1" applyBorder="1" applyAlignment="1">
      <alignment horizontal="center"/>
    </xf>
    <xf numFmtId="0" fontId="7" fillId="0" borderId="19" xfId="3" applyFont="1" applyBorder="1" applyAlignment="1">
      <alignment horizontal="center"/>
    </xf>
    <xf numFmtId="0" fontId="8" fillId="0" borderId="6" xfId="3" applyFont="1" applyBorder="1" applyAlignment="1">
      <alignment horizontal="center" vertical="center" wrapText="1"/>
    </xf>
    <xf numFmtId="0" fontId="9" fillId="0" borderId="4" xfId="3" applyFont="1" applyBorder="1" applyAlignment="1">
      <alignment vertical="center" wrapText="1"/>
    </xf>
    <xf numFmtId="0" fontId="23" fillId="0" borderId="17" xfId="1" applyFont="1" applyBorder="1" applyAlignment="1">
      <alignment horizontal="right"/>
    </xf>
    <xf numFmtId="0" fontId="23" fillId="0" borderId="19" xfId="1" applyFont="1" applyBorder="1" applyAlignment="1">
      <alignment horizontal="right"/>
    </xf>
    <xf numFmtId="0" fontId="3" fillId="0" borderId="0" xfId="1" applyFont="1" applyAlignment="1">
      <alignment horizontal="right"/>
    </xf>
    <xf numFmtId="1" fontId="3" fillId="0" borderId="0" xfId="1" applyNumberFormat="1" applyFont="1" applyFill="1" applyBorder="1" applyAlignment="1">
      <alignment horizontal="center"/>
    </xf>
    <xf numFmtId="0" fontId="30" fillId="0" borderId="0" xfId="1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colors>
    <mruColors>
      <color rgb="FF99FFCC"/>
      <color rgb="FF88CDFC"/>
      <color rgb="FFBFC937"/>
      <color rgb="FFFF8F92"/>
      <color rgb="FFEE6464"/>
      <color rgb="FFFB979E"/>
      <color rgb="FFEF5F5F"/>
      <color rgb="FFFB9DA4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R34"/>
  <sheetViews>
    <sheetView tabSelected="1" view="pageBreakPreview" zoomScaleNormal="70" zoomScaleSheetLayoutView="100" workbookViewId="0">
      <pane xSplit="1" ySplit="6" topLeftCell="B7" activePane="bottomRight" state="frozen"/>
      <selection activeCell="D26" sqref="D26"/>
      <selection pane="topRight" activeCell="D26" sqref="D26"/>
      <selection pane="bottomLeft" activeCell="D26" sqref="D26"/>
      <selection pane="bottomRight" activeCell="O3" sqref="O3"/>
    </sheetView>
  </sheetViews>
  <sheetFormatPr defaultColWidth="9.140625" defaultRowHeight="15.75" x14ac:dyDescent="0.25"/>
  <cols>
    <col min="1" max="1" width="39.42578125" style="15" customWidth="1"/>
    <col min="2" max="2" width="11.140625" style="61" customWidth="1"/>
    <col min="3" max="3" width="7.85546875" style="15" customWidth="1"/>
    <col min="4" max="4" width="7" style="15" customWidth="1"/>
    <col min="5" max="5" width="7.28515625" style="15" customWidth="1"/>
    <col min="6" max="6" width="7" style="15" customWidth="1"/>
    <col min="7" max="7" width="17.140625" style="15" customWidth="1"/>
    <col min="8" max="8" width="8.28515625" style="15" customWidth="1"/>
    <col min="9" max="9" width="7.7109375" style="15" customWidth="1"/>
    <col min="10" max="11" width="7.85546875" style="15" customWidth="1"/>
    <col min="12" max="12" width="11.28515625" style="15" customWidth="1"/>
    <col min="13" max="13" width="8.28515625" style="15" customWidth="1"/>
    <col min="14" max="14" width="8" style="15" customWidth="1"/>
    <col min="15" max="15" width="7.5703125" style="15" customWidth="1"/>
    <col min="16" max="16" width="6.7109375" style="15" customWidth="1"/>
    <col min="17" max="17" width="17.42578125" style="15" customWidth="1"/>
    <col min="18" max="19" width="8.140625" style="15" customWidth="1"/>
    <col min="20" max="20" width="7.140625" style="15" customWidth="1"/>
    <col min="21" max="21" width="7.5703125" style="15" customWidth="1"/>
    <col min="22" max="22" width="16.42578125" style="15" customWidth="1"/>
    <col min="23" max="23" width="13.42578125" style="15" customWidth="1"/>
    <col min="24" max="25" width="8.5703125" style="15" customWidth="1"/>
    <col min="26" max="26" width="8" style="15" customWidth="1"/>
    <col min="27" max="27" width="7.7109375" style="15" customWidth="1"/>
    <col min="28" max="28" width="9" style="15" customWidth="1"/>
    <col min="29" max="29" width="12.5703125" style="15" customWidth="1"/>
    <col min="30" max="30" width="17.85546875" style="15" customWidth="1"/>
    <col min="31" max="31" width="12.5703125" style="15" customWidth="1"/>
    <col min="32" max="32" width="9.140625" style="15" customWidth="1"/>
    <col min="33" max="33" width="8.7109375" style="15" customWidth="1"/>
    <col min="34" max="34" width="7.42578125" style="15" customWidth="1"/>
    <col min="35" max="35" width="9.140625" style="15" customWidth="1"/>
    <col min="36" max="36" width="12.5703125" style="15" customWidth="1"/>
    <col min="37" max="39" width="8" style="15" customWidth="1"/>
    <col min="40" max="40" width="7.42578125" style="15" customWidth="1"/>
    <col min="41" max="41" width="13.7109375" style="27" customWidth="1"/>
    <col min="42" max="42" width="18" style="144" customWidth="1"/>
    <col min="43" max="43" width="8.5703125" style="15" customWidth="1"/>
    <col min="44" max="46" width="7.7109375" style="15" customWidth="1"/>
    <col min="47" max="47" width="10.7109375" style="15" customWidth="1"/>
    <col min="48" max="48" width="9" style="15" customWidth="1"/>
    <col min="49" max="49" width="8.5703125" style="15" customWidth="1"/>
    <col min="50" max="50" width="8.7109375" style="15" customWidth="1"/>
    <col min="51" max="51" width="7.5703125" style="15" customWidth="1"/>
    <col min="52" max="52" width="10.42578125" style="15" customWidth="1"/>
    <col min="53" max="53" width="8.7109375" style="15" customWidth="1"/>
    <col min="54" max="54" width="7" style="15" customWidth="1"/>
    <col min="55" max="55" width="7.85546875" style="15" customWidth="1"/>
    <col min="56" max="56" width="6.85546875" style="15" customWidth="1"/>
    <col min="57" max="57" width="11.42578125" style="15" customWidth="1"/>
    <col min="58" max="58" width="9.140625" style="15" customWidth="1"/>
    <col min="59" max="59" width="6.42578125" style="15" customWidth="1"/>
    <col min="60" max="60" width="7.85546875" style="15" customWidth="1"/>
    <col min="61" max="61" width="6.42578125" style="15" customWidth="1"/>
    <col min="62" max="62" width="11.28515625" style="15" customWidth="1"/>
    <col min="63" max="66" width="7.85546875" style="15" customWidth="1"/>
    <col min="67" max="67" width="16" style="15" customWidth="1"/>
    <col min="68" max="71" width="8.140625" style="15" customWidth="1"/>
    <col min="72" max="72" width="14" style="15" customWidth="1"/>
    <col min="73" max="76" width="8" style="15" customWidth="1"/>
    <col min="77" max="77" width="13.140625" style="15" customWidth="1"/>
    <col min="78" max="81" width="7.42578125" style="15" customWidth="1"/>
    <col min="82" max="82" width="14.85546875" style="15" customWidth="1"/>
    <col min="83" max="83" width="15.5703125" style="15" customWidth="1"/>
    <col min="84" max="87" width="8.85546875" style="15" customWidth="1"/>
    <col min="88" max="88" width="14" style="15" customWidth="1"/>
    <col min="89" max="89" width="7.85546875" style="15" customWidth="1"/>
    <col min="90" max="93" width="8.7109375" style="15" customWidth="1"/>
    <col min="94" max="94" width="17" style="15" customWidth="1"/>
    <col min="95" max="98" width="8.5703125" style="15" customWidth="1"/>
    <col min="99" max="99" width="17.42578125" style="15" customWidth="1"/>
    <col min="100" max="100" width="11.85546875" style="15" customWidth="1"/>
    <col min="101" max="104" width="7.140625" style="15" customWidth="1"/>
    <col min="105" max="105" width="15.5703125" style="15" customWidth="1"/>
    <col min="106" max="109" width="7.140625" style="15" customWidth="1"/>
    <col min="110" max="110" width="15.7109375" style="15" customWidth="1"/>
    <col min="111" max="114" width="7.5703125" style="15" customWidth="1"/>
    <col min="115" max="115" width="9.85546875" style="15" customWidth="1"/>
    <col min="116" max="116" width="14.85546875" style="15" customWidth="1"/>
    <col min="117" max="120" width="8.5703125" style="15" customWidth="1"/>
    <col min="121" max="121" width="17" style="15" customWidth="1"/>
    <col min="122" max="122" width="12.42578125" style="15" customWidth="1"/>
    <col min="123" max="16384" width="9.140625" style="15"/>
  </cols>
  <sheetData>
    <row r="2" spans="1:122" ht="16.5" thickBot="1" x14ac:dyDescent="0.3">
      <c r="F2" s="258"/>
      <c r="G2" s="258"/>
      <c r="H2" s="258"/>
      <c r="I2" s="258"/>
      <c r="S2" s="259" t="s">
        <v>150</v>
      </c>
      <c r="T2" s="259"/>
      <c r="U2" s="259"/>
      <c r="V2" s="259"/>
      <c r="W2" s="259"/>
    </row>
    <row r="3" spans="1:122" ht="19.5" thickBot="1" x14ac:dyDescent="0.35">
      <c r="A3" s="26" t="s">
        <v>211</v>
      </c>
      <c r="J3" s="211" t="s">
        <v>237</v>
      </c>
      <c r="K3" s="212"/>
      <c r="L3" s="213"/>
      <c r="M3" s="144"/>
      <c r="X3" s="15" t="s">
        <v>230</v>
      </c>
      <c r="BA3" s="129"/>
      <c r="BG3" s="130"/>
      <c r="BQ3" s="129"/>
      <c r="BS3" s="129"/>
      <c r="BT3" s="129"/>
      <c r="CW3" s="28"/>
      <c r="CX3" s="28"/>
      <c r="CY3" s="28"/>
      <c r="CZ3" s="28"/>
      <c r="DA3" s="28"/>
    </row>
    <row r="4" spans="1:122" ht="11.25" customHeight="1" x14ac:dyDescent="0.25">
      <c r="A4" s="29"/>
      <c r="BB4" s="18"/>
      <c r="BG4" s="18"/>
      <c r="BL4" s="18"/>
      <c r="BQ4" s="18"/>
      <c r="BV4" s="18"/>
      <c r="CA4" s="18"/>
      <c r="CM4" s="18"/>
      <c r="CQ4" s="18"/>
      <c r="CW4" s="28"/>
      <c r="CX4" s="28"/>
      <c r="CY4" s="28"/>
      <c r="CZ4" s="28"/>
      <c r="DA4" s="28"/>
      <c r="DC4" s="18"/>
      <c r="DH4" s="18"/>
      <c r="DN4" s="18"/>
    </row>
    <row r="5" spans="1:122" ht="38.25" customHeight="1" x14ac:dyDescent="0.25">
      <c r="A5" s="30" t="s">
        <v>85</v>
      </c>
      <c r="B5" s="62" t="s">
        <v>86</v>
      </c>
      <c r="C5" s="370" t="s">
        <v>87</v>
      </c>
      <c r="D5" s="371"/>
      <c r="E5" s="371"/>
      <c r="F5" s="371"/>
      <c r="G5" s="372"/>
      <c r="H5" s="373" t="s">
        <v>88</v>
      </c>
      <c r="I5" s="374"/>
      <c r="J5" s="374"/>
      <c r="K5" s="374"/>
      <c r="L5" s="375"/>
      <c r="M5" s="376" t="s">
        <v>89</v>
      </c>
      <c r="N5" s="376"/>
      <c r="O5" s="376"/>
      <c r="P5" s="376"/>
      <c r="Q5" s="376"/>
      <c r="R5" s="377" t="s">
        <v>90</v>
      </c>
      <c r="S5" s="377"/>
      <c r="T5" s="377"/>
      <c r="U5" s="377"/>
      <c r="V5" s="377"/>
      <c r="W5" s="378" t="s">
        <v>91</v>
      </c>
      <c r="X5" s="380" t="s">
        <v>92</v>
      </c>
      <c r="Y5" s="381"/>
      <c r="Z5" s="381"/>
      <c r="AA5" s="381"/>
      <c r="AB5" s="381"/>
      <c r="AC5" s="381"/>
      <c r="AD5" s="186"/>
      <c r="AE5" s="270" t="s">
        <v>203</v>
      </c>
      <c r="AF5" s="271"/>
      <c r="AG5" s="271"/>
      <c r="AH5" s="271"/>
      <c r="AI5" s="272"/>
      <c r="AJ5" s="273" t="s">
        <v>204</v>
      </c>
      <c r="AK5" s="388" t="s">
        <v>93</v>
      </c>
      <c r="AL5" s="388"/>
      <c r="AM5" s="388"/>
      <c r="AN5" s="388"/>
      <c r="AO5" s="388"/>
      <c r="AP5" s="148"/>
      <c r="AQ5" s="389" t="s">
        <v>219</v>
      </c>
      <c r="AR5" s="389"/>
      <c r="AS5" s="389"/>
      <c r="AT5" s="389"/>
      <c r="AU5" s="389"/>
      <c r="AV5" s="347" t="s">
        <v>220</v>
      </c>
      <c r="AW5" s="347"/>
      <c r="AX5" s="347"/>
      <c r="AY5" s="347"/>
      <c r="AZ5" s="347"/>
      <c r="BA5" s="347" t="s">
        <v>193</v>
      </c>
      <c r="BB5" s="335"/>
      <c r="BC5" s="335"/>
      <c r="BD5" s="335"/>
      <c r="BE5" s="335"/>
      <c r="BF5" s="347" t="s">
        <v>216</v>
      </c>
      <c r="BG5" s="335"/>
      <c r="BH5" s="335"/>
      <c r="BI5" s="335"/>
      <c r="BJ5" s="335"/>
      <c r="BK5" s="348" t="s">
        <v>214</v>
      </c>
      <c r="BL5" s="335"/>
      <c r="BM5" s="335"/>
      <c r="BN5" s="335"/>
      <c r="BO5" s="335"/>
      <c r="BP5" s="382" t="s">
        <v>215</v>
      </c>
      <c r="BQ5" s="383"/>
      <c r="BR5" s="383"/>
      <c r="BS5" s="383"/>
      <c r="BT5" s="384"/>
      <c r="BU5" s="335" t="s">
        <v>217</v>
      </c>
      <c r="BV5" s="335"/>
      <c r="BW5" s="335"/>
      <c r="BX5" s="335"/>
      <c r="BY5" s="335"/>
      <c r="BZ5" s="335" t="s">
        <v>218</v>
      </c>
      <c r="CA5" s="335"/>
      <c r="CB5" s="335"/>
      <c r="CC5" s="335"/>
      <c r="CD5" s="335"/>
      <c r="CE5" s="336" t="s">
        <v>94</v>
      </c>
      <c r="CF5" s="338" t="s">
        <v>95</v>
      </c>
      <c r="CG5" s="339"/>
      <c r="CH5" s="339"/>
      <c r="CI5" s="339"/>
      <c r="CJ5" s="339"/>
      <c r="CK5" s="173"/>
      <c r="CL5" s="340" t="s">
        <v>82</v>
      </c>
      <c r="CM5" s="341"/>
      <c r="CN5" s="341"/>
      <c r="CO5" s="341"/>
      <c r="CP5" s="342"/>
      <c r="CQ5" s="340" t="s">
        <v>194</v>
      </c>
      <c r="CR5" s="343"/>
      <c r="CS5" s="343"/>
      <c r="CT5" s="343"/>
      <c r="CU5" s="344"/>
      <c r="CV5" s="345" t="s">
        <v>82</v>
      </c>
      <c r="CW5" s="311" t="s">
        <v>200</v>
      </c>
      <c r="CX5" s="311"/>
      <c r="CY5" s="311"/>
      <c r="CZ5" s="311"/>
      <c r="DA5" s="311"/>
      <c r="DB5" s="312" t="s">
        <v>201</v>
      </c>
      <c r="DC5" s="313"/>
      <c r="DD5" s="313"/>
      <c r="DE5" s="313"/>
      <c r="DF5" s="314"/>
      <c r="DG5" s="311" t="s">
        <v>199</v>
      </c>
      <c r="DH5" s="311"/>
      <c r="DI5" s="311"/>
      <c r="DJ5" s="311"/>
      <c r="DK5" s="311"/>
      <c r="DL5" s="315" t="s">
        <v>83</v>
      </c>
      <c r="DM5" s="307" t="s">
        <v>189</v>
      </c>
      <c r="DN5" s="308"/>
      <c r="DO5" s="308"/>
      <c r="DP5" s="308"/>
      <c r="DQ5" s="308"/>
      <c r="DR5" s="309" t="s">
        <v>84</v>
      </c>
    </row>
    <row r="6" spans="1:122" ht="91.5" customHeight="1" x14ac:dyDescent="0.25">
      <c r="A6" s="31" t="s">
        <v>96</v>
      </c>
      <c r="B6" s="62"/>
      <c r="C6" s="32" t="s">
        <v>97</v>
      </c>
      <c r="D6" s="33"/>
      <c r="E6" s="33"/>
      <c r="F6" s="33"/>
      <c r="G6" s="33" t="s">
        <v>98</v>
      </c>
      <c r="H6" s="32" t="s">
        <v>97</v>
      </c>
      <c r="I6" s="33"/>
      <c r="J6" s="33"/>
      <c r="K6" s="33"/>
      <c r="L6" s="33" t="s">
        <v>98</v>
      </c>
      <c r="M6" s="32" t="s">
        <v>97</v>
      </c>
      <c r="N6" s="33"/>
      <c r="O6" s="33"/>
      <c r="P6" s="33"/>
      <c r="Q6" s="33" t="s">
        <v>98</v>
      </c>
      <c r="R6" s="32" t="s">
        <v>97</v>
      </c>
      <c r="S6" s="33"/>
      <c r="T6" s="33"/>
      <c r="U6" s="33"/>
      <c r="V6" s="33" t="s">
        <v>98</v>
      </c>
      <c r="W6" s="379"/>
      <c r="X6" s="36" t="s">
        <v>97</v>
      </c>
      <c r="Y6" s="33"/>
      <c r="Z6" s="33"/>
      <c r="AA6" s="33"/>
      <c r="AB6" s="33"/>
      <c r="AC6" s="33" t="s">
        <v>98</v>
      </c>
      <c r="AD6" s="189"/>
      <c r="AE6" s="32" t="s">
        <v>97</v>
      </c>
      <c r="AF6" s="33"/>
      <c r="AG6" s="33"/>
      <c r="AH6" s="33"/>
      <c r="AI6" s="33" t="s">
        <v>98</v>
      </c>
      <c r="AJ6" s="274"/>
      <c r="AK6" s="36" t="s">
        <v>97</v>
      </c>
      <c r="AL6" s="34"/>
      <c r="AM6" s="34"/>
      <c r="AN6" s="35"/>
      <c r="AO6" s="34" t="s">
        <v>98</v>
      </c>
      <c r="AP6" s="140"/>
      <c r="AQ6" s="36" t="s">
        <v>97</v>
      </c>
      <c r="AR6" s="34"/>
      <c r="AS6" s="34"/>
      <c r="AT6" s="34"/>
      <c r="AU6" s="34" t="s">
        <v>98</v>
      </c>
      <c r="AV6" s="36" t="s">
        <v>97</v>
      </c>
      <c r="AW6" s="96"/>
      <c r="AX6" s="96"/>
      <c r="AY6" s="96"/>
      <c r="AZ6" s="96" t="s">
        <v>98</v>
      </c>
      <c r="BA6" s="32" t="s">
        <v>97</v>
      </c>
      <c r="BB6" s="33"/>
      <c r="BC6" s="33"/>
      <c r="BD6" s="33"/>
      <c r="BE6" s="33" t="s">
        <v>98</v>
      </c>
      <c r="BF6" s="32" t="s">
        <v>97</v>
      </c>
      <c r="BG6" s="33"/>
      <c r="BH6" s="33"/>
      <c r="BI6" s="33"/>
      <c r="BJ6" s="33" t="s">
        <v>98</v>
      </c>
      <c r="BK6" s="32" t="s">
        <v>97</v>
      </c>
      <c r="BL6" s="33"/>
      <c r="BM6" s="33"/>
      <c r="BN6" s="33"/>
      <c r="BO6" s="33" t="s">
        <v>98</v>
      </c>
      <c r="BP6" s="32" t="s">
        <v>97</v>
      </c>
      <c r="BQ6" s="33"/>
      <c r="BR6" s="33"/>
      <c r="BS6" s="33"/>
      <c r="BT6" s="33" t="s">
        <v>98</v>
      </c>
      <c r="BU6" s="32" t="s">
        <v>97</v>
      </c>
      <c r="BV6" s="34"/>
      <c r="BW6" s="34"/>
      <c r="BX6" s="34"/>
      <c r="BY6" s="34" t="s">
        <v>98</v>
      </c>
      <c r="BZ6" s="32" t="s">
        <v>97</v>
      </c>
      <c r="CA6" s="34"/>
      <c r="CB6" s="34"/>
      <c r="CC6" s="34"/>
      <c r="CD6" s="34" t="s">
        <v>98</v>
      </c>
      <c r="CE6" s="337"/>
      <c r="CF6" s="36" t="s">
        <v>97</v>
      </c>
      <c r="CG6" s="34"/>
      <c r="CH6" s="34"/>
      <c r="CI6" s="34"/>
      <c r="CJ6" s="34" t="s">
        <v>98</v>
      </c>
      <c r="CK6" s="140"/>
      <c r="CL6" s="32" t="s">
        <v>97</v>
      </c>
      <c r="CM6" s="33"/>
      <c r="CN6" s="33"/>
      <c r="CO6" s="33"/>
      <c r="CP6" s="34" t="s">
        <v>98</v>
      </c>
      <c r="CQ6" s="32" t="s">
        <v>97</v>
      </c>
      <c r="CR6" s="33"/>
      <c r="CS6" s="33"/>
      <c r="CT6" s="33"/>
      <c r="CU6" s="34" t="s">
        <v>98</v>
      </c>
      <c r="CV6" s="346"/>
      <c r="CW6" s="36" t="s">
        <v>97</v>
      </c>
      <c r="CX6" s="34"/>
      <c r="CY6" s="34"/>
      <c r="CZ6" s="34"/>
      <c r="DA6" s="34" t="s">
        <v>98</v>
      </c>
      <c r="DB6" s="32" t="s">
        <v>97</v>
      </c>
      <c r="DC6" s="33"/>
      <c r="DD6" s="33"/>
      <c r="DE6" s="33"/>
      <c r="DF6" s="33" t="s">
        <v>98</v>
      </c>
      <c r="DG6" s="36" t="s">
        <v>97</v>
      </c>
      <c r="DH6" s="33"/>
      <c r="DI6" s="33"/>
      <c r="DJ6" s="33"/>
      <c r="DK6" s="33" t="s">
        <v>98</v>
      </c>
      <c r="DL6" s="316"/>
      <c r="DM6" s="36" t="s">
        <v>97</v>
      </c>
      <c r="DN6" s="33"/>
      <c r="DO6" s="33"/>
      <c r="DP6" s="33"/>
      <c r="DQ6" s="33" t="s">
        <v>98</v>
      </c>
      <c r="DR6" s="310"/>
    </row>
    <row r="7" spans="1:122" ht="45" customHeight="1" x14ac:dyDescent="0.25">
      <c r="A7" s="74" t="s">
        <v>183</v>
      </c>
      <c r="B7" s="63">
        <f>W7+AJ7+AK7+CE7+CF7+CV7+DL7+DR7</f>
        <v>25427</v>
      </c>
      <c r="C7" s="317">
        <f>C12+C14+C16+C18</f>
        <v>1442.5</v>
      </c>
      <c r="D7" s="318"/>
      <c r="E7" s="318"/>
      <c r="F7" s="318"/>
      <c r="G7" s="319"/>
      <c r="H7" s="326">
        <f>H12+H14+H16+H18</f>
        <v>793.4</v>
      </c>
      <c r="I7" s="327"/>
      <c r="J7" s="327"/>
      <c r="K7" s="327"/>
      <c r="L7" s="328"/>
      <c r="M7" s="326">
        <f>M12+M14+M16+M18</f>
        <v>869</v>
      </c>
      <c r="N7" s="327"/>
      <c r="O7" s="327"/>
      <c r="P7" s="327"/>
      <c r="Q7" s="328"/>
      <c r="R7" s="326">
        <f>R12+R14+R16+R18</f>
        <v>498.7</v>
      </c>
      <c r="S7" s="327"/>
      <c r="T7" s="327"/>
      <c r="U7" s="327"/>
      <c r="V7" s="328"/>
      <c r="W7" s="385">
        <f>C7+H7+M7+R7</f>
        <v>3603.6</v>
      </c>
      <c r="X7" s="220">
        <f>X19</f>
        <v>9673</v>
      </c>
      <c r="Y7" s="221"/>
      <c r="Z7" s="221"/>
      <c r="AA7" s="221"/>
      <c r="AB7" s="221"/>
      <c r="AC7" s="221"/>
      <c r="AD7" s="222"/>
      <c r="AE7" s="275">
        <f>AE12+AE14+AE18+AE16</f>
        <v>200</v>
      </c>
      <c r="AF7" s="276"/>
      <c r="AG7" s="276"/>
      <c r="AH7" s="276"/>
      <c r="AI7" s="277"/>
      <c r="AJ7" s="284">
        <f>X7+AE7</f>
        <v>9873</v>
      </c>
      <c r="AK7" s="229">
        <f>AK19</f>
        <v>6384.3</v>
      </c>
      <c r="AL7" s="230"/>
      <c r="AM7" s="230"/>
      <c r="AN7" s="230"/>
      <c r="AO7" s="230"/>
      <c r="AP7" s="231"/>
      <c r="AQ7" s="275">
        <f>AQ19</f>
        <v>694.5</v>
      </c>
      <c r="AR7" s="221"/>
      <c r="AS7" s="221"/>
      <c r="AT7" s="221"/>
      <c r="AU7" s="222"/>
      <c r="AV7" s="275">
        <f>AV19</f>
        <v>384.6</v>
      </c>
      <c r="AW7" s="221"/>
      <c r="AX7" s="221"/>
      <c r="AY7" s="221"/>
      <c r="AZ7" s="222"/>
      <c r="BA7" s="326">
        <f>BA19</f>
        <v>227.7</v>
      </c>
      <c r="BB7" s="327"/>
      <c r="BC7" s="327"/>
      <c r="BD7" s="327"/>
      <c r="BE7" s="328"/>
      <c r="BF7" s="220">
        <f>BF19</f>
        <v>139.69999999999999</v>
      </c>
      <c r="BG7" s="221"/>
      <c r="BH7" s="221"/>
      <c r="BI7" s="221"/>
      <c r="BJ7" s="222"/>
      <c r="BK7" s="326">
        <f>BK19</f>
        <v>160.80000000000001</v>
      </c>
      <c r="BL7" s="327"/>
      <c r="BM7" s="327"/>
      <c r="BN7" s="327"/>
      <c r="BO7" s="328"/>
      <c r="BP7" s="326">
        <f>BP19</f>
        <v>158.19999999999999</v>
      </c>
      <c r="BQ7" s="327"/>
      <c r="BR7" s="327"/>
      <c r="BS7" s="327"/>
      <c r="BT7" s="328"/>
      <c r="BU7" s="220">
        <f>BU19</f>
        <v>160.50000000000003</v>
      </c>
      <c r="BV7" s="221"/>
      <c r="BW7" s="221"/>
      <c r="BX7" s="221"/>
      <c r="BY7" s="222"/>
      <c r="BZ7" s="220">
        <f>BZ19</f>
        <v>685.3</v>
      </c>
      <c r="CA7" s="221"/>
      <c r="CB7" s="221"/>
      <c r="CC7" s="221"/>
      <c r="CD7" s="222"/>
      <c r="CE7" s="358">
        <f>AQ7+AV7+BA7+BF7+BK7+BP7+BU7+BZ7</f>
        <v>2611.3000000000002</v>
      </c>
      <c r="CF7" s="361">
        <f>CF20</f>
        <v>1076.6000000000001</v>
      </c>
      <c r="CG7" s="362"/>
      <c r="CH7" s="362"/>
      <c r="CI7" s="362"/>
      <c r="CJ7" s="363"/>
      <c r="CK7" s="174"/>
      <c r="CL7" s="220">
        <f>CL19</f>
        <v>562.9</v>
      </c>
      <c r="CM7" s="221"/>
      <c r="CN7" s="221"/>
      <c r="CO7" s="221"/>
      <c r="CP7" s="222"/>
      <c r="CQ7" s="220">
        <f>CQ19</f>
        <v>113</v>
      </c>
      <c r="CR7" s="221"/>
      <c r="CS7" s="221"/>
      <c r="CT7" s="221"/>
      <c r="CU7" s="222"/>
      <c r="CV7" s="352">
        <f>CL7+CQ7</f>
        <v>675.9</v>
      </c>
      <c r="CW7" s="220">
        <f>CW12+CW14+CW18</f>
        <v>461.5</v>
      </c>
      <c r="CX7" s="221"/>
      <c r="CY7" s="221"/>
      <c r="CZ7" s="221"/>
      <c r="DA7" s="222"/>
      <c r="DB7" s="326">
        <f>DB12+DB14+DB18</f>
        <v>637.6</v>
      </c>
      <c r="DC7" s="327"/>
      <c r="DD7" s="327"/>
      <c r="DE7" s="327"/>
      <c r="DF7" s="328"/>
      <c r="DG7" s="326">
        <f>DG19</f>
        <v>34.200000000000003</v>
      </c>
      <c r="DH7" s="327"/>
      <c r="DI7" s="327"/>
      <c r="DJ7" s="327"/>
      <c r="DK7" s="328"/>
      <c r="DL7" s="355">
        <f>CW7+DB7+DG7</f>
        <v>1133.3</v>
      </c>
      <c r="DM7" s="326">
        <f>DM19</f>
        <v>69</v>
      </c>
      <c r="DN7" s="327"/>
      <c r="DO7" s="327"/>
      <c r="DP7" s="327"/>
      <c r="DQ7" s="328"/>
      <c r="DR7" s="349">
        <f>DM7</f>
        <v>69</v>
      </c>
    </row>
    <row r="8" spans="1:122" ht="17.25" customHeight="1" x14ac:dyDescent="0.25">
      <c r="A8" s="74" t="s">
        <v>184</v>
      </c>
      <c r="B8" s="63">
        <f>D19+I19+N19+S19+Y19+AF19+AL19+AR19+AW19+BB19+BG19+BL19+BQ19+BV19+CA19+CG19+CM19+CR19+CX19+DC19+DH19+DN19</f>
        <v>15360.4</v>
      </c>
      <c r="C8" s="320"/>
      <c r="D8" s="321"/>
      <c r="E8" s="321"/>
      <c r="F8" s="321"/>
      <c r="G8" s="322"/>
      <c r="H8" s="329"/>
      <c r="I8" s="330"/>
      <c r="J8" s="330"/>
      <c r="K8" s="330"/>
      <c r="L8" s="331"/>
      <c r="M8" s="329"/>
      <c r="N8" s="330"/>
      <c r="O8" s="330"/>
      <c r="P8" s="330"/>
      <c r="Q8" s="331"/>
      <c r="R8" s="329"/>
      <c r="S8" s="330"/>
      <c r="T8" s="330"/>
      <c r="U8" s="330"/>
      <c r="V8" s="331"/>
      <c r="W8" s="386"/>
      <c r="X8" s="223"/>
      <c r="Y8" s="224"/>
      <c r="Z8" s="224"/>
      <c r="AA8" s="224"/>
      <c r="AB8" s="224"/>
      <c r="AC8" s="224"/>
      <c r="AD8" s="225"/>
      <c r="AE8" s="278"/>
      <c r="AF8" s="279"/>
      <c r="AG8" s="279"/>
      <c r="AH8" s="279"/>
      <c r="AI8" s="280"/>
      <c r="AJ8" s="285"/>
      <c r="AK8" s="232"/>
      <c r="AL8" s="233"/>
      <c r="AM8" s="233"/>
      <c r="AN8" s="233"/>
      <c r="AO8" s="233"/>
      <c r="AP8" s="234"/>
      <c r="AQ8" s="223"/>
      <c r="AR8" s="224"/>
      <c r="AS8" s="224"/>
      <c r="AT8" s="224"/>
      <c r="AU8" s="225"/>
      <c r="AV8" s="223"/>
      <c r="AW8" s="224"/>
      <c r="AX8" s="224"/>
      <c r="AY8" s="224"/>
      <c r="AZ8" s="225"/>
      <c r="BA8" s="329"/>
      <c r="BB8" s="330"/>
      <c r="BC8" s="330"/>
      <c r="BD8" s="330"/>
      <c r="BE8" s="331"/>
      <c r="BF8" s="223"/>
      <c r="BG8" s="224"/>
      <c r="BH8" s="224"/>
      <c r="BI8" s="224"/>
      <c r="BJ8" s="225"/>
      <c r="BK8" s="329"/>
      <c r="BL8" s="330"/>
      <c r="BM8" s="330"/>
      <c r="BN8" s="330"/>
      <c r="BO8" s="331"/>
      <c r="BP8" s="329"/>
      <c r="BQ8" s="330"/>
      <c r="BR8" s="330"/>
      <c r="BS8" s="330"/>
      <c r="BT8" s="331"/>
      <c r="BU8" s="223"/>
      <c r="BV8" s="224"/>
      <c r="BW8" s="224"/>
      <c r="BX8" s="224"/>
      <c r="BY8" s="225"/>
      <c r="BZ8" s="223"/>
      <c r="CA8" s="224"/>
      <c r="CB8" s="224"/>
      <c r="CC8" s="224"/>
      <c r="CD8" s="225"/>
      <c r="CE8" s="359"/>
      <c r="CF8" s="364"/>
      <c r="CG8" s="365"/>
      <c r="CH8" s="365"/>
      <c r="CI8" s="365"/>
      <c r="CJ8" s="366"/>
      <c r="CK8" s="175"/>
      <c r="CL8" s="223"/>
      <c r="CM8" s="224"/>
      <c r="CN8" s="224"/>
      <c r="CO8" s="224"/>
      <c r="CP8" s="225"/>
      <c r="CQ8" s="223"/>
      <c r="CR8" s="224"/>
      <c r="CS8" s="224"/>
      <c r="CT8" s="224"/>
      <c r="CU8" s="225"/>
      <c r="CV8" s="353"/>
      <c r="CW8" s="223"/>
      <c r="CX8" s="224"/>
      <c r="CY8" s="224"/>
      <c r="CZ8" s="224"/>
      <c r="DA8" s="225"/>
      <c r="DB8" s="329"/>
      <c r="DC8" s="330"/>
      <c r="DD8" s="330"/>
      <c r="DE8" s="330"/>
      <c r="DF8" s="331"/>
      <c r="DG8" s="329"/>
      <c r="DH8" s="330"/>
      <c r="DI8" s="330"/>
      <c r="DJ8" s="330"/>
      <c r="DK8" s="331"/>
      <c r="DL8" s="356"/>
      <c r="DM8" s="329"/>
      <c r="DN8" s="330"/>
      <c r="DO8" s="330"/>
      <c r="DP8" s="330"/>
      <c r="DQ8" s="331"/>
      <c r="DR8" s="350"/>
    </row>
    <row r="9" spans="1:122" ht="14.25" customHeight="1" x14ac:dyDescent="0.25">
      <c r="A9" s="74" t="s">
        <v>185</v>
      </c>
      <c r="B9" s="63">
        <f>E19+J19+O19+T19+Z19+AG19+AM19+AS19+AX19+BC19+BH19+BM19+BR19+BW19+CB19+CH19+CN19+CS19+CY19+DD19+DI19+DO19</f>
        <v>8341.7000000000007</v>
      </c>
      <c r="C9" s="320"/>
      <c r="D9" s="321"/>
      <c r="E9" s="321"/>
      <c r="F9" s="321"/>
      <c r="G9" s="322"/>
      <c r="H9" s="329"/>
      <c r="I9" s="330"/>
      <c r="J9" s="330"/>
      <c r="K9" s="330"/>
      <c r="L9" s="331"/>
      <c r="M9" s="329"/>
      <c r="N9" s="330"/>
      <c r="O9" s="330"/>
      <c r="P9" s="330"/>
      <c r="Q9" s="331"/>
      <c r="R9" s="329"/>
      <c r="S9" s="330"/>
      <c r="T9" s="330"/>
      <c r="U9" s="330"/>
      <c r="V9" s="331"/>
      <c r="W9" s="386"/>
      <c r="X9" s="223"/>
      <c r="Y9" s="224"/>
      <c r="Z9" s="224"/>
      <c r="AA9" s="224"/>
      <c r="AB9" s="224"/>
      <c r="AC9" s="224"/>
      <c r="AD9" s="225"/>
      <c r="AE9" s="278"/>
      <c r="AF9" s="279"/>
      <c r="AG9" s="279"/>
      <c r="AH9" s="279"/>
      <c r="AI9" s="280"/>
      <c r="AJ9" s="285"/>
      <c r="AK9" s="232"/>
      <c r="AL9" s="233"/>
      <c r="AM9" s="233"/>
      <c r="AN9" s="233"/>
      <c r="AO9" s="233"/>
      <c r="AP9" s="234"/>
      <c r="AQ9" s="223"/>
      <c r="AR9" s="224"/>
      <c r="AS9" s="224"/>
      <c r="AT9" s="224"/>
      <c r="AU9" s="225"/>
      <c r="AV9" s="223"/>
      <c r="AW9" s="224"/>
      <c r="AX9" s="224"/>
      <c r="AY9" s="224"/>
      <c r="AZ9" s="225"/>
      <c r="BA9" s="329"/>
      <c r="BB9" s="330"/>
      <c r="BC9" s="330"/>
      <c r="BD9" s="330"/>
      <c r="BE9" s="331"/>
      <c r="BF9" s="223"/>
      <c r="BG9" s="224"/>
      <c r="BH9" s="224"/>
      <c r="BI9" s="224"/>
      <c r="BJ9" s="225"/>
      <c r="BK9" s="329"/>
      <c r="BL9" s="330"/>
      <c r="BM9" s="330"/>
      <c r="BN9" s="330"/>
      <c r="BO9" s="331"/>
      <c r="BP9" s="329"/>
      <c r="BQ9" s="330"/>
      <c r="BR9" s="330"/>
      <c r="BS9" s="330"/>
      <c r="BT9" s="331"/>
      <c r="BU9" s="223"/>
      <c r="BV9" s="224"/>
      <c r="BW9" s="224"/>
      <c r="BX9" s="224"/>
      <c r="BY9" s="225"/>
      <c r="BZ9" s="223"/>
      <c r="CA9" s="224"/>
      <c r="CB9" s="224"/>
      <c r="CC9" s="224"/>
      <c r="CD9" s="225"/>
      <c r="CE9" s="359"/>
      <c r="CF9" s="364"/>
      <c r="CG9" s="365"/>
      <c r="CH9" s="365"/>
      <c r="CI9" s="365"/>
      <c r="CJ9" s="366"/>
      <c r="CK9" s="175"/>
      <c r="CL9" s="223"/>
      <c r="CM9" s="224"/>
      <c r="CN9" s="224"/>
      <c r="CO9" s="224"/>
      <c r="CP9" s="225"/>
      <c r="CQ9" s="223"/>
      <c r="CR9" s="224"/>
      <c r="CS9" s="224"/>
      <c r="CT9" s="224"/>
      <c r="CU9" s="225"/>
      <c r="CV9" s="353"/>
      <c r="CW9" s="223"/>
      <c r="CX9" s="224"/>
      <c r="CY9" s="224"/>
      <c r="CZ9" s="224"/>
      <c r="DA9" s="225"/>
      <c r="DB9" s="329"/>
      <c r="DC9" s="330"/>
      <c r="DD9" s="330"/>
      <c r="DE9" s="330"/>
      <c r="DF9" s="331"/>
      <c r="DG9" s="329"/>
      <c r="DH9" s="330"/>
      <c r="DI9" s="330"/>
      <c r="DJ9" s="330"/>
      <c r="DK9" s="331"/>
      <c r="DL9" s="356"/>
      <c r="DM9" s="329"/>
      <c r="DN9" s="330"/>
      <c r="DO9" s="330"/>
      <c r="DP9" s="330"/>
      <c r="DQ9" s="331"/>
      <c r="DR9" s="350"/>
    </row>
    <row r="10" spans="1:122" ht="16.5" customHeight="1" x14ac:dyDescent="0.25">
      <c r="A10" s="74" t="s">
        <v>186</v>
      </c>
      <c r="B10" s="63">
        <f>F19+K19+P19+U19+AA19+AH19+AN19+AT19+AY19+BD19+BI19+BN19+BS19+BX19+CC19+CI19+CO19+CT19+CZ19+DE19+DP19</f>
        <v>1724.8999999999999</v>
      </c>
      <c r="C10" s="323"/>
      <c r="D10" s="324"/>
      <c r="E10" s="324"/>
      <c r="F10" s="324"/>
      <c r="G10" s="325"/>
      <c r="H10" s="332"/>
      <c r="I10" s="333"/>
      <c r="J10" s="333"/>
      <c r="K10" s="333"/>
      <c r="L10" s="334"/>
      <c r="M10" s="332"/>
      <c r="N10" s="333"/>
      <c r="O10" s="333"/>
      <c r="P10" s="333"/>
      <c r="Q10" s="334"/>
      <c r="R10" s="332"/>
      <c r="S10" s="333"/>
      <c r="T10" s="333"/>
      <c r="U10" s="333"/>
      <c r="V10" s="334"/>
      <c r="W10" s="387"/>
      <c r="X10" s="226"/>
      <c r="Y10" s="227"/>
      <c r="Z10" s="227"/>
      <c r="AA10" s="227"/>
      <c r="AB10" s="227"/>
      <c r="AC10" s="227"/>
      <c r="AD10" s="228"/>
      <c r="AE10" s="281"/>
      <c r="AF10" s="282"/>
      <c r="AG10" s="282"/>
      <c r="AH10" s="282"/>
      <c r="AI10" s="283"/>
      <c r="AJ10" s="286"/>
      <c r="AK10" s="235"/>
      <c r="AL10" s="236"/>
      <c r="AM10" s="236"/>
      <c r="AN10" s="236"/>
      <c r="AO10" s="236"/>
      <c r="AP10" s="237"/>
      <c r="AQ10" s="226"/>
      <c r="AR10" s="227"/>
      <c r="AS10" s="227"/>
      <c r="AT10" s="227"/>
      <c r="AU10" s="228"/>
      <c r="AV10" s="226"/>
      <c r="AW10" s="227"/>
      <c r="AX10" s="227"/>
      <c r="AY10" s="227"/>
      <c r="AZ10" s="228"/>
      <c r="BA10" s="332"/>
      <c r="BB10" s="333"/>
      <c r="BC10" s="333"/>
      <c r="BD10" s="333"/>
      <c r="BE10" s="334"/>
      <c r="BF10" s="226"/>
      <c r="BG10" s="227"/>
      <c r="BH10" s="227"/>
      <c r="BI10" s="227"/>
      <c r="BJ10" s="228"/>
      <c r="BK10" s="332"/>
      <c r="BL10" s="333"/>
      <c r="BM10" s="333"/>
      <c r="BN10" s="333"/>
      <c r="BO10" s="334"/>
      <c r="BP10" s="332"/>
      <c r="BQ10" s="333"/>
      <c r="BR10" s="333"/>
      <c r="BS10" s="333"/>
      <c r="BT10" s="334"/>
      <c r="BU10" s="226"/>
      <c r="BV10" s="227"/>
      <c r="BW10" s="227"/>
      <c r="BX10" s="227"/>
      <c r="BY10" s="228"/>
      <c r="BZ10" s="226"/>
      <c r="CA10" s="227"/>
      <c r="CB10" s="227"/>
      <c r="CC10" s="227"/>
      <c r="CD10" s="228"/>
      <c r="CE10" s="360"/>
      <c r="CF10" s="367"/>
      <c r="CG10" s="368"/>
      <c r="CH10" s="368"/>
      <c r="CI10" s="368"/>
      <c r="CJ10" s="369"/>
      <c r="CK10" s="176"/>
      <c r="CL10" s="226"/>
      <c r="CM10" s="227"/>
      <c r="CN10" s="227"/>
      <c r="CO10" s="227"/>
      <c r="CP10" s="228"/>
      <c r="CQ10" s="226"/>
      <c r="CR10" s="227"/>
      <c r="CS10" s="227"/>
      <c r="CT10" s="227"/>
      <c r="CU10" s="228"/>
      <c r="CV10" s="354"/>
      <c r="CW10" s="226"/>
      <c r="CX10" s="227"/>
      <c r="CY10" s="227"/>
      <c r="CZ10" s="227"/>
      <c r="DA10" s="228"/>
      <c r="DB10" s="332"/>
      <c r="DC10" s="333"/>
      <c r="DD10" s="333"/>
      <c r="DE10" s="333"/>
      <c r="DF10" s="334"/>
      <c r="DG10" s="332"/>
      <c r="DH10" s="333"/>
      <c r="DI10" s="333"/>
      <c r="DJ10" s="333"/>
      <c r="DK10" s="334"/>
      <c r="DL10" s="357"/>
      <c r="DM10" s="332"/>
      <c r="DN10" s="333"/>
      <c r="DO10" s="333"/>
      <c r="DP10" s="333"/>
      <c r="DQ10" s="334"/>
      <c r="DR10" s="351"/>
    </row>
    <row r="11" spans="1:122" ht="57.75" customHeight="1" x14ac:dyDescent="0.25">
      <c r="A11" s="101" t="s">
        <v>183</v>
      </c>
      <c r="B11" s="63">
        <f>B8+B9+B10</f>
        <v>25427</v>
      </c>
      <c r="C11" s="37"/>
      <c r="D11" s="38" t="s">
        <v>99</v>
      </c>
      <c r="E11" s="38" t="s">
        <v>100</v>
      </c>
      <c r="F11" s="39" t="s">
        <v>101</v>
      </c>
      <c r="G11" s="23"/>
      <c r="H11" s="37"/>
      <c r="I11" s="38" t="s">
        <v>99</v>
      </c>
      <c r="J11" s="38" t="s">
        <v>100</v>
      </c>
      <c r="K11" s="39" t="s">
        <v>101</v>
      </c>
      <c r="L11" s="19"/>
      <c r="M11" s="19"/>
      <c r="N11" s="38" t="s">
        <v>99</v>
      </c>
      <c r="O11" s="38" t="s">
        <v>100</v>
      </c>
      <c r="P11" s="39" t="s">
        <v>101</v>
      </c>
      <c r="Q11" s="19"/>
      <c r="R11" s="19"/>
      <c r="S11" s="38" t="s">
        <v>99</v>
      </c>
      <c r="T11" s="38" t="s">
        <v>100</v>
      </c>
      <c r="U11" s="39" t="s">
        <v>101</v>
      </c>
      <c r="V11" s="19"/>
      <c r="W11" s="156"/>
      <c r="X11" s="49"/>
      <c r="Y11" s="38" t="s">
        <v>99</v>
      </c>
      <c r="Z11" s="38" t="s">
        <v>100</v>
      </c>
      <c r="AA11" s="39" t="s">
        <v>101</v>
      </c>
      <c r="AB11" s="70" t="s">
        <v>157</v>
      </c>
      <c r="AC11" s="23"/>
      <c r="AD11" s="190" t="s">
        <v>213</v>
      </c>
      <c r="AE11" s="141"/>
      <c r="AF11" s="38" t="s">
        <v>99</v>
      </c>
      <c r="AG11" s="38" t="s">
        <v>100</v>
      </c>
      <c r="AH11" s="39" t="s">
        <v>101</v>
      </c>
      <c r="AI11" s="142"/>
      <c r="AJ11" s="146"/>
      <c r="AK11" s="149"/>
      <c r="AL11" s="41" t="s">
        <v>99</v>
      </c>
      <c r="AM11" s="41" t="s">
        <v>100</v>
      </c>
      <c r="AN11" s="39" t="s">
        <v>101</v>
      </c>
      <c r="AO11" s="25"/>
      <c r="AP11" s="190" t="s">
        <v>213</v>
      </c>
      <c r="AQ11" s="25"/>
      <c r="AR11" s="41" t="s">
        <v>99</v>
      </c>
      <c r="AS11" s="41" t="s">
        <v>100</v>
      </c>
      <c r="AT11" s="39" t="s">
        <v>101</v>
      </c>
      <c r="AU11" s="42"/>
      <c r="AV11" s="98"/>
      <c r="AW11" s="41" t="s">
        <v>99</v>
      </c>
      <c r="AX11" s="41" t="s">
        <v>100</v>
      </c>
      <c r="AY11" s="39" t="s">
        <v>101</v>
      </c>
      <c r="AZ11" s="42"/>
      <c r="BA11" s="19"/>
      <c r="BB11" s="38" t="s">
        <v>99</v>
      </c>
      <c r="BC11" s="38" t="s">
        <v>100</v>
      </c>
      <c r="BD11" s="39" t="s">
        <v>101</v>
      </c>
      <c r="BE11" s="40"/>
      <c r="BF11" s="25"/>
      <c r="BG11" s="38" t="s">
        <v>99</v>
      </c>
      <c r="BH11" s="38" t="s">
        <v>100</v>
      </c>
      <c r="BI11" s="39" t="s">
        <v>101</v>
      </c>
      <c r="BJ11" s="42"/>
      <c r="BK11" s="19"/>
      <c r="BL11" s="38" t="s">
        <v>99</v>
      </c>
      <c r="BM11" s="38" t="s">
        <v>100</v>
      </c>
      <c r="BN11" s="39" t="s">
        <v>101</v>
      </c>
      <c r="BO11" s="40"/>
      <c r="BP11" s="19"/>
      <c r="BQ11" s="38" t="s">
        <v>99</v>
      </c>
      <c r="BR11" s="38" t="s">
        <v>100</v>
      </c>
      <c r="BS11" s="39" t="s">
        <v>101</v>
      </c>
      <c r="BT11" s="40"/>
      <c r="BU11" s="25"/>
      <c r="BV11" s="41" t="s">
        <v>99</v>
      </c>
      <c r="BW11" s="41" t="s">
        <v>100</v>
      </c>
      <c r="BX11" s="39" t="s">
        <v>101</v>
      </c>
      <c r="BY11" s="42"/>
      <c r="BZ11" s="25"/>
      <c r="CA11" s="41" t="s">
        <v>99</v>
      </c>
      <c r="CB11" s="41" t="s">
        <v>100</v>
      </c>
      <c r="CC11" s="39" t="s">
        <v>101</v>
      </c>
      <c r="CD11" s="42"/>
      <c r="CE11" s="158"/>
      <c r="CF11" s="160"/>
      <c r="CG11" s="38" t="s">
        <v>99</v>
      </c>
      <c r="CH11" s="38" t="s">
        <v>100</v>
      </c>
      <c r="CI11" s="39" t="s">
        <v>101</v>
      </c>
      <c r="CJ11" s="43"/>
      <c r="CK11" s="43"/>
      <c r="CL11" s="25"/>
      <c r="CM11" s="38" t="s">
        <v>99</v>
      </c>
      <c r="CN11" s="38" t="s">
        <v>100</v>
      </c>
      <c r="CO11" s="39" t="s">
        <v>101</v>
      </c>
      <c r="CP11" s="25"/>
      <c r="CQ11" s="25"/>
      <c r="CR11" s="38" t="s">
        <v>99</v>
      </c>
      <c r="CS11" s="38" t="s">
        <v>100</v>
      </c>
      <c r="CT11" s="39" t="s">
        <v>101</v>
      </c>
      <c r="CU11" s="42"/>
      <c r="CV11" s="163"/>
      <c r="CW11" s="25"/>
      <c r="CX11" s="41" t="s">
        <v>99</v>
      </c>
      <c r="CY11" s="41" t="s">
        <v>100</v>
      </c>
      <c r="CZ11" s="39" t="s">
        <v>101</v>
      </c>
      <c r="DA11" s="42"/>
      <c r="DB11" s="19"/>
      <c r="DC11" s="38" t="s">
        <v>99</v>
      </c>
      <c r="DD11" s="38" t="s">
        <v>100</v>
      </c>
      <c r="DE11" s="39" t="s">
        <v>101</v>
      </c>
      <c r="DF11" s="40"/>
      <c r="DG11" s="44"/>
      <c r="DH11" s="38" t="s">
        <v>99</v>
      </c>
      <c r="DI11" s="38" t="s">
        <v>100</v>
      </c>
      <c r="DJ11" s="39"/>
      <c r="DK11" s="45"/>
      <c r="DL11" s="170"/>
      <c r="DM11" s="44"/>
      <c r="DN11" s="46" t="s">
        <v>102</v>
      </c>
      <c r="DO11" s="46" t="s">
        <v>103</v>
      </c>
      <c r="DP11" s="39" t="s">
        <v>101</v>
      </c>
      <c r="DQ11" s="45"/>
      <c r="DR11" s="168"/>
    </row>
    <row r="12" spans="1:122" ht="33.75" customHeight="1" x14ac:dyDescent="0.25">
      <c r="A12" s="267" t="s">
        <v>152</v>
      </c>
      <c r="B12" s="63">
        <f>W12+AJ12+++AK12+CE12+CF12+CV12+DL12+DR12</f>
        <v>9463.1999999999989</v>
      </c>
      <c r="C12" s="47">
        <f>D12+E12+F12</f>
        <v>1010.7</v>
      </c>
      <c r="D12" s="19">
        <v>245.4</v>
      </c>
      <c r="E12" s="19">
        <v>707.7</v>
      </c>
      <c r="F12" s="19">
        <v>57.6</v>
      </c>
      <c r="G12" s="19" t="s">
        <v>104</v>
      </c>
      <c r="H12" s="47">
        <f>SUM(I12:K12)</f>
        <v>583.4</v>
      </c>
      <c r="I12" s="19"/>
      <c r="J12" s="65">
        <v>510</v>
      </c>
      <c r="K12" s="19">
        <v>73.400000000000006</v>
      </c>
      <c r="L12" s="25" t="s">
        <v>105</v>
      </c>
      <c r="M12" s="99">
        <f>P12+O12+N12</f>
        <v>599</v>
      </c>
      <c r="N12" s="48">
        <v>35.799999999999997</v>
      </c>
      <c r="O12" s="19">
        <v>493.6</v>
      </c>
      <c r="P12" s="19">
        <v>69.599999999999994</v>
      </c>
      <c r="Q12" s="19" t="s">
        <v>104</v>
      </c>
      <c r="R12" s="47">
        <v>375.5</v>
      </c>
      <c r="S12" s="19"/>
      <c r="T12" s="19">
        <v>230.9</v>
      </c>
      <c r="U12" s="19">
        <v>144.6</v>
      </c>
      <c r="V12" s="19" t="s">
        <v>104</v>
      </c>
      <c r="W12" s="155">
        <f>C12+H12+M12+R12</f>
        <v>2568.6</v>
      </c>
      <c r="X12" s="50">
        <f>Y12+Z12+AA12</f>
        <v>2472.1999999999998</v>
      </c>
      <c r="Y12" s="19">
        <v>211.6</v>
      </c>
      <c r="Z12" s="19">
        <v>1808.5</v>
      </c>
      <c r="AA12" s="19">
        <v>452.1</v>
      </c>
      <c r="AB12" s="66"/>
      <c r="AC12" s="19" t="s">
        <v>106</v>
      </c>
      <c r="AD12" s="209" t="s">
        <v>234</v>
      </c>
      <c r="AE12" s="32">
        <f>AF12+AG12+AH12</f>
        <v>137.6</v>
      </c>
      <c r="AF12" s="137"/>
      <c r="AG12" s="137">
        <v>102.1</v>
      </c>
      <c r="AH12" s="137">
        <v>35.5</v>
      </c>
      <c r="AI12" s="248" t="s">
        <v>107</v>
      </c>
      <c r="AJ12" s="146">
        <f>X12+AE12</f>
        <v>2609.7999999999997</v>
      </c>
      <c r="AK12" s="149">
        <f>AL12+AM12+AN12</f>
        <v>1493.3</v>
      </c>
      <c r="AL12" s="25">
        <v>167.4</v>
      </c>
      <c r="AM12" s="25">
        <v>1181.8</v>
      </c>
      <c r="AN12" s="49">
        <v>144.1</v>
      </c>
      <c r="AO12" s="25" t="s">
        <v>106</v>
      </c>
      <c r="AP12" s="208" t="s">
        <v>235</v>
      </c>
      <c r="AQ12" s="100">
        <f>AR12+AS12+AT12</f>
        <v>229.6</v>
      </c>
      <c r="AR12" s="25"/>
      <c r="AS12" s="25">
        <v>126.3</v>
      </c>
      <c r="AT12" s="25">
        <v>103.3</v>
      </c>
      <c r="AU12" s="248" t="s">
        <v>107</v>
      </c>
      <c r="AV12" s="50">
        <v>80</v>
      </c>
      <c r="AW12" s="98"/>
      <c r="AX12" s="98">
        <v>80</v>
      </c>
      <c r="AY12" s="98"/>
      <c r="AZ12" s="248" t="s">
        <v>107</v>
      </c>
      <c r="BA12" s="47">
        <v>146.69999999999999</v>
      </c>
      <c r="BB12" s="19"/>
      <c r="BC12" s="19">
        <v>146.69999999999999</v>
      </c>
      <c r="BD12" s="19"/>
      <c r="BE12" s="248" t="s">
        <v>107</v>
      </c>
      <c r="BF12" s="47">
        <v>74.7</v>
      </c>
      <c r="BG12" s="19"/>
      <c r="BH12" s="19">
        <v>74.7</v>
      </c>
      <c r="BI12" s="19"/>
      <c r="BJ12" s="248" t="s">
        <v>107</v>
      </c>
      <c r="BK12" s="47">
        <v>124.5</v>
      </c>
      <c r="BL12" s="19"/>
      <c r="BM12" s="19">
        <v>124.5</v>
      </c>
      <c r="BN12" s="19"/>
      <c r="BO12" s="299" t="s">
        <v>108</v>
      </c>
      <c r="BP12" s="47">
        <v>110.2</v>
      </c>
      <c r="BQ12" s="19"/>
      <c r="BR12" s="66">
        <v>110.2</v>
      </c>
      <c r="BS12" s="19"/>
      <c r="BT12" s="248" t="s">
        <v>107</v>
      </c>
      <c r="BU12" s="47">
        <v>124.9</v>
      </c>
      <c r="BV12" s="25"/>
      <c r="BW12" s="102">
        <v>114.3</v>
      </c>
      <c r="BX12" s="25"/>
      <c r="BY12" s="248" t="s">
        <v>107</v>
      </c>
      <c r="BZ12" s="47">
        <f>CA12+CB12+CC12</f>
        <v>340.9</v>
      </c>
      <c r="CA12" s="25"/>
      <c r="CB12" s="25">
        <v>340.9</v>
      </c>
      <c r="CC12" s="25"/>
      <c r="CD12" s="248" t="s">
        <v>107</v>
      </c>
      <c r="CE12" s="159">
        <f>BZ12+BU12+BP12+BK12+BF12+BA12+AV12+AQ12</f>
        <v>1231.5</v>
      </c>
      <c r="CF12" s="161">
        <f>CG12+CH12+CI12</f>
        <v>657.80000000000007</v>
      </c>
      <c r="CG12" s="19"/>
      <c r="CH12" s="19">
        <v>569.20000000000005</v>
      </c>
      <c r="CI12" s="19">
        <v>88.6</v>
      </c>
      <c r="CJ12" s="248" t="s">
        <v>107</v>
      </c>
      <c r="CK12" s="138"/>
      <c r="CL12" s="32">
        <v>194.3</v>
      </c>
      <c r="CM12" s="19"/>
      <c r="CN12" s="19">
        <v>194.3</v>
      </c>
      <c r="CO12" s="19"/>
      <c r="CP12" s="303" t="s">
        <v>107</v>
      </c>
      <c r="CQ12" s="32">
        <v>34.6</v>
      </c>
      <c r="CR12" s="19"/>
      <c r="CS12" s="19">
        <v>34.6</v>
      </c>
      <c r="CT12" s="19"/>
      <c r="CU12" s="248" t="s">
        <v>107</v>
      </c>
      <c r="CV12" s="164">
        <f>CL12+CQ12</f>
        <v>228.9</v>
      </c>
      <c r="CW12" s="50">
        <v>294.8</v>
      </c>
      <c r="CX12" s="25"/>
      <c r="CY12" s="67">
        <v>294.8</v>
      </c>
      <c r="CZ12" s="25"/>
      <c r="DA12" s="248" t="s">
        <v>107</v>
      </c>
      <c r="DB12" s="99">
        <v>293.10000000000002</v>
      </c>
      <c r="DC12" s="19"/>
      <c r="DD12" s="66">
        <v>293.10000000000002</v>
      </c>
      <c r="DE12" s="19"/>
      <c r="DF12" s="299" t="s">
        <v>109</v>
      </c>
      <c r="DG12" s="32">
        <f>DI12</f>
        <v>30.5</v>
      </c>
      <c r="DH12" s="19"/>
      <c r="DI12" s="66">
        <v>30.5</v>
      </c>
      <c r="DJ12" s="304"/>
      <c r="DK12" s="299" t="s">
        <v>109</v>
      </c>
      <c r="DL12" s="171">
        <f>CW12+DB12+DG12</f>
        <v>618.40000000000009</v>
      </c>
      <c r="DM12" s="36">
        <v>54.9</v>
      </c>
      <c r="DN12" s="51"/>
      <c r="DO12" s="51">
        <v>54.9</v>
      </c>
      <c r="DP12" s="51"/>
      <c r="DQ12" s="299" t="s">
        <v>109</v>
      </c>
      <c r="DR12" s="168">
        <f>DN12+DO12+DP12</f>
        <v>54.9</v>
      </c>
    </row>
    <row r="13" spans="1:122" ht="15.75" customHeight="1" x14ac:dyDescent="0.25">
      <c r="A13" s="267"/>
      <c r="B13" s="64"/>
      <c r="C13" s="47"/>
      <c r="D13" s="19"/>
      <c r="E13" s="19"/>
      <c r="F13" s="19"/>
      <c r="G13" s="19" t="s">
        <v>110</v>
      </c>
      <c r="H13" s="47"/>
      <c r="I13" s="19"/>
      <c r="J13" s="19"/>
      <c r="K13" s="19"/>
      <c r="L13" s="19" t="s">
        <v>110</v>
      </c>
      <c r="M13" s="47"/>
      <c r="N13" s="19"/>
      <c r="O13" s="19"/>
      <c r="P13" s="19"/>
      <c r="Q13" s="19" t="s">
        <v>110</v>
      </c>
      <c r="R13" s="47"/>
      <c r="S13" s="19"/>
      <c r="T13" s="19"/>
      <c r="U13" s="19"/>
      <c r="V13" s="19" t="s">
        <v>110</v>
      </c>
      <c r="W13" s="155"/>
      <c r="X13" s="50">
        <v>40.700000000000003</v>
      </c>
      <c r="Y13" s="19">
        <v>40.700000000000003</v>
      </c>
      <c r="Z13" s="19"/>
      <c r="AA13" s="19"/>
      <c r="AB13" s="66"/>
      <c r="AC13" s="19" t="s">
        <v>110</v>
      </c>
      <c r="AD13" s="238" t="s">
        <v>233</v>
      </c>
      <c r="AE13" s="32"/>
      <c r="AF13" s="137"/>
      <c r="AG13" s="137"/>
      <c r="AH13" s="137" t="s">
        <v>205</v>
      </c>
      <c r="AI13" s="249"/>
      <c r="AJ13" s="146">
        <v>40.700000000000003</v>
      </c>
      <c r="AK13" s="188">
        <v>38.4</v>
      </c>
      <c r="AL13" s="25">
        <v>38.4</v>
      </c>
      <c r="AM13" s="25"/>
      <c r="AN13" s="49"/>
      <c r="AO13" s="25" t="s">
        <v>110</v>
      </c>
      <c r="AP13" s="207"/>
      <c r="AQ13" s="50"/>
      <c r="AR13" s="25"/>
      <c r="AS13" s="25"/>
      <c r="AT13" s="25"/>
      <c r="AU13" s="249"/>
      <c r="AV13" s="50"/>
      <c r="AW13" s="98"/>
      <c r="AX13" s="98"/>
      <c r="AY13" s="98"/>
      <c r="AZ13" s="249"/>
      <c r="BA13" s="47"/>
      <c r="BB13" s="19"/>
      <c r="BC13" s="19"/>
      <c r="BD13" s="19"/>
      <c r="BE13" s="249"/>
      <c r="BF13" s="47"/>
      <c r="BG13" s="19"/>
      <c r="BH13" s="19"/>
      <c r="BI13" s="19"/>
      <c r="BJ13" s="249"/>
      <c r="BK13" s="47"/>
      <c r="BL13" s="19"/>
      <c r="BM13" s="19"/>
      <c r="BN13" s="19"/>
      <c r="BO13" s="300"/>
      <c r="BP13" s="47"/>
      <c r="BQ13" s="19"/>
      <c r="BR13" s="19"/>
      <c r="BS13" s="19"/>
      <c r="BT13" s="249"/>
      <c r="BU13" s="47"/>
      <c r="BV13" s="25"/>
      <c r="BW13" s="25"/>
      <c r="BX13" s="25"/>
      <c r="BY13" s="249"/>
      <c r="BZ13" s="47"/>
      <c r="CA13" s="25"/>
      <c r="CB13" s="25"/>
      <c r="CC13" s="25"/>
      <c r="CD13" s="249"/>
      <c r="CE13" s="159">
        <f t="shared" ref="CE13:CE20" si="0">BZ13+BU13+BP13+BK13+BF13+BA13+AV13+AQ13</f>
        <v>0</v>
      </c>
      <c r="CF13" s="161"/>
      <c r="CG13" s="19"/>
      <c r="CH13" s="19"/>
      <c r="CI13" s="19"/>
      <c r="CJ13" s="249"/>
      <c r="CK13" s="139"/>
      <c r="CL13" s="32"/>
      <c r="CM13" s="19"/>
      <c r="CN13" s="19"/>
      <c r="CO13" s="19"/>
      <c r="CP13" s="303"/>
      <c r="CQ13" s="32"/>
      <c r="CR13" s="19"/>
      <c r="CS13" s="19"/>
      <c r="CT13" s="19"/>
      <c r="CU13" s="249"/>
      <c r="CV13" s="164">
        <f t="shared" ref="CV13:CV18" si="1">CL13+CQ13</f>
        <v>0</v>
      </c>
      <c r="CW13" s="50"/>
      <c r="CX13" s="25"/>
      <c r="CY13" s="25"/>
      <c r="CZ13" s="25"/>
      <c r="DA13" s="249"/>
      <c r="DB13" s="99"/>
      <c r="DC13" s="19"/>
      <c r="DD13" s="19"/>
      <c r="DE13" s="19"/>
      <c r="DF13" s="300"/>
      <c r="DG13" s="32"/>
      <c r="DH13" s="19"/>
      <c r="DI13" s="19"/>
      <c r="DJ13" s="305"/>
      <c r="DK13" s="300"/>
      <c r="DL13" s="170"/>
      <c r="DM13" s="36"/>
      <c r="DN13" s="51"/>
      <c r="DO13" s="51"/>
      <c r="DP13" s="51"/>
      <c r="DQ13" s="300"/>
      <c r="DR13" s="168"/>
    </row>
    <row r="14" spans="1:122" ht="24.75" customHeight="1" x14ac:dyDescent="0.25">
      <c r="A14" s="267" t="s">
        <v>153</v>
      </c>
      <c r="B14" s="63">
        <f>W14+AJ14+AK14+CE14+CF14+CV14+DL14+DR14</f>
        <v>651.0999999999998</v>
      </c>
      <c r="C14" s="47">
        <f>D14+E14+F14</f>
        <v>50.5</v>
      </c>
      <c r="D14" s="19">
        <v>50.5</v>
      </c>
      <c r="E14" s="19"/>
      <c r="F14" s="19"/>
      <c r="G14" s="19" t="s">
        <v>104</v>
      </c>
      <c r="H14" s="47">
        <v>36</v>
      </c>
      <c r="I14" s="48">
        <v>36</v>
      </c>
      <c r="J14" s="19"/>
      <c r="K14" s="19"/>
      <c r="L14" s="19" t="s">
        <v>105</v>
      </c>
      <c r="M14" s="47">
        <f>12.1+12.4</f>
        <v>24.5</v>
      </c>
      <c r="N14" s="19">
        <f>12.1+12.4</f>
        <v>24.5</v>
      </c>
      <c r="O14" s="19"/>
      <c r="P14" s="19"/>
      <c r="Q14" s="19" t="s">
        <v>104</v>
      </c>
      <c r="R14" s="47">
        <v>14.7</v>
      </c>
      <c r="S14" s="19">
        <v>14.7</v>
      </c>
      <c r="T14" s="19"/>
      <c r="U14" s="19"/>
      <c r="V14" s="19" t="s">
        <v>104</v>
      </c>
      <c r="W14" s="155">
        <f>C14+H14+M14+R14</f>
        <v>125.7</v>
      </c>
      <c r="X14" s="50">
        <v>89.8</v>
      </c>
      <c r="Y14" s="19">
        <v>89.8</v>
      </c>
      <c r="Z14" s="19"/>
      <c r="AA14" s="19"/>
      <c r="AB14" s="66"/>
      <c r="AC14" s="19" t="s">
        <v>106</v>
      </c>
      <c r="AD14" s="239"/>
      <c r="AE14" s="32">
        <f>AF14+AG14+AH14</f>
        <v>32.700000000000003</v>
      </c>
      <c r="AF14" s="137">
        <v>32.700000000000003</v>
      </c>
      <c r="AG14" s="137"/>
      <c r="AH14" s="137"/>
      <c r="AI14" s="249"/>
      <c r="AJ14" s="146">
        <f t="shared" ref="AJ14:AJ18" si="2">X14+AE14</f>
        <v>122.5</v>
      </c>
      <c r="AK14" s="149">
        <f>AL14+AM14+AN14</f>
        <v>110.1</v>
      </c>
      <c r="AL14" s="25">
        <v>110.1</v>
      </c>
      <c r="AM14" s="25"/>
      <c r="AN14" s="49"/>
      <c r="AO14" s="25" t="s">
        <v>106</v>
      </c>
      <c r="AP14" s="240" t="s">
        <v>229</v>
      </c>
      <c r="AQ14" s="50">
        <v>11.2</v>
      </c>
      <c r="AR14" s="25">
        <v>11.2</v>
      </c>
      <c r="AS14" s="25"/>
      <c r="AT14" s="25"/>
      <c r="AU14" s="249"/>
      <c r="AV14" s="100">
        <v>6</v>
      </c>
      <c r="AW14" s="102">
        <v>6</v>
      </c>
      <c r="AX14" s="98"/>
      <c r="AY14" s="98"/>
      <c r="AZ14" s="249"/>
      <c r="BA14" s="47">
        <v>14.3</v>
      </c>
      <c r="BB14" s="66">
        <v>14.3</v>
      </c>
      <c r="BC14" s="97"/>
      <c r="BD14" s="19"/>
      <c r="BE14" s="249"/>
      <c r="BF14" s="47">
        <v>13.5</v>
      </c>
      <c r="BG14" s="66">
        <v>13.5</v>
      </c>
      <c r="BH14" s="97"/>
      <c r="BI14" s="19"/>
      <c r="BJ14" s="249"/>
      <c r="BK14" s="47"/>
      <c r="BL14" s="19"/>
      <c r="BM14" s="19"/>
      <c r="BN14" s="19"/>
      <c r="BO14" s="300"/>
      <c r="BP14" s="47">
        <v>25</v>
      </c>
      <c r="BQ14" s="19"/>
      <c r="BR14" s="97">
        <v>25</v>
      </c>
      <c r="BS14" s="19"/>
      <c r="BT14" s="249"/>
      <c r="BU14" s="47">
        <v>3.8</v>
      </c>
      <c r="BV14" s="25">
        <v>3.8</v>
      </c>
      <c r="BW14" s="25"/>
      <c r="BX14" s="25"/>
      <c r="BY14" s="249"/>
      <c r="BZ14" s="47">
        <f>CA14+CB14+CC14</f>
        <v>14.9</v>
      </c>
      <c r="CA14" s="25">
        <v>14.9</v>
      </c>
      <c r="CB14" s="25"/>
      <c r="CC14" s="25"/>
      <c r="CD14" s="249"/>
      <c r="CE14" s="159">
        <f t="shared" si="0"/>
        <v>88.7</v>
      </c>
      <c r="CF14" s="161">
        <f>CI14+CH14+CG14</f>
        <v>87.1</v>
      </c>
      <c r="CG14" s="109">
        <v>61.3</v>
      </c>
      <c r="CH14" s="19"/>
      <c r="CI14" s="19">
        <v>25.8</v>
      </c>
      <c r="CJ14" s="249"/>
      <c r="CK14" s="139"/>
      <c r="CL14" s="32">
        <v>8.6</v>
      </c>
      <c r="CM14" s="19">
        <v>8.6</v>
      </c>
      <c r="CN14" s="19"/>
      <c r="CO14" s="19"/>
      <c r="CP14" s="303"/>
      <c r="CQ14" s="32">
        <v>22.8</v>
      </c>
      <c r="CR14" s="19">
        <v>22.8</v>
      </c>
      <c r="CS14" s="19"/>
      <c r="CT14" s="19"/>
      <c r="CU14" s="249"/>
      <c r="CV14" s="164">
        <f t="shared" si="1"/>
        <v>31.4</v>
      </c>
      <c r="CW14" s="50">
        <v>30.8</v>
      </c>
      <c r="CX14" s="25">
        <v>30.8</v>
      </c>
      <c r="CY14" s="25"/>
      <c r="CZ14" s="25"/>
      <c r="DA14" s="249"/>
      <c r="DB14" s="99">
        <v>52.5</v>
      </c>
      <c r="DC14" s="19"/>
      <c r="DD14" s="19">
        <v>52.5</v>
      </c>
      <c r="DE14" s="19"/>
      <c r="DF14" s="300"/>
      <c r="DG14" s="32"/>
      <c r="DH14" s="19"/>
      <c r="DI14" s="19"/>
      <c r="DJ14" s="305"/>
      <c r="DK14" s="300"/>
      <c r="DL14" s="171">
        <f>CW14+DB14+DG14</f>
        <v>83.3</v>
      </c>
      <c r="DM14" s="36">
        <v>2.2999999999999998</v>
      </c>
      <c r="DN14" s="51">
        <v>2.2999999999999998</v>
      </c>
      <c r="DO14" s="51"/>
      <c r="DP14" s="51"/>
      <c r="DQ14" s="300"/>
      <c r="DR14" s="168">
        <f>DN14+DO14+DP14</f>
        <v>2.2999999999999998</v>
      </c>
    </row>
    <row r="15" spans="1:122" ht="15.75" customHeight="1" x14ac:dyDescent="0.25">
      <c r="A15" s="267"/>
      <c r="B15" s="63">
        <f>W15+AJ15+AK15+CE15+CF15+CV15+DL15+DR15</f>
        <v>69</v>
      </c>
      <c r="C15" s="47">
        <v>4</v>
      </c>
      <c r="D15" s="19"/>
      <c r="E15" s="19"/>
      <c r="F15" s="19"/>
      <c r="G15" s="19" t="s">
        <v>110</v>
      </c>
      <c r="H15" s="47">
        <v>4</v>
      </c>
      <c r="I15" s="19"/>
      <c r="J15" s="19"/>
      <c r="K15" s="19"/>
      <c r="L15" s="19" t="s">
        <v>110</v>
      </c>
      <c r="M15" s="47">
        <v>2</v>
      </c>
      <c r="N15" s="19"/>
      <c r="O15" s="19"/>
      <c r="P15" s="19"/>
      <c r="Q15" s="19" t="s">
        <v>110</v>
      </c>
      <c r="R15" s="47">
        <v>1</v>
      </c>
      <c r="S15" s="19"/>
      <c r="T15" s="19"/>
      <c r="U15" s="19"/>
      <c r="V15" s="19" t="s">
        <v>110</v>
      </c>
      <c r="W15" s="155">
        <f t="shared" ref="W15:W18" si="3">C15+H15+M15+R15</f>
        <v>11</v>
      </c>
      <c r="X15" s="50">
        <v>18</v>
      </c>
      <c r="Y15" s="19"/>
      <c r="Z15" s="19"/>
      <c r="AA15" s="19"/>
      <c r="AB15" s="66"/>
      <c r="AC15" s="19" t="s">
        <v>110</v>
      </c>
      <c r="AD15" s="239"/>
      <c r="AE15" s="32">
        <v>1</v>
      </c>
      <c r="AF15" s="137"/>
      <c r="AG15" s="137"/>
      <c r="AH15" s="137"/>
      <c r="AI15" s="249"/>
      <c r="AJ15" s="146">
        <f t="shared" si="2"/>
        <v>19</v>
      </c>
      <c r="AK15" s="149">
        <v>11</v>
      </c>
      <c r="AL15" s="25"/>
      <c r="AM15" s="25"/>
      <c r="AN15" s="49"/>
      <c r="AO15" s="25" t="s">
        <v>110</v>
      </c>
      <c r="AP15" s="241"/>
      <c r="AQ15" s="50">
        <v>4</v>
      </c>
      <c r="AR15" s="25"/>
      <c r="AS15" s="25"/>
      <c r="AT15" s="25"/>
      <c r="AU15" s="249"/>
      <c r="AV15" s="50">
        <v>2</v>
      </c>
      <c r="AW15" s="98"/>
      <c r="AX15" s="98"/>
      <c r="AY15" s="98"/>
      <c r="AZ15" s="249"/>
      <c r="BA15" s="47">
        <v>2</v>
      </c>
      <c r="BB15" s="19"/>
      <c r="BC15" s="19"/>
      <c r="BD15" s="19"/>
      <c r="BE15" s="249"/>
      <c r="BF15" s="47">
        <v>2</v>
      </c>
      <c r="BG15" s="19"/>
      <c r="BH15" s="19"/>
      <c r="BI15" s="19"/>
      <c r="BJ15" s="249"/>
      <c r="BK15" s="47"/>
      <c r="BL15" s="19"/>
      <c r="BM15" s="19"/>
      <c r="BN15" s="19"/>
      <c r="BO15" s="300"/>
      <c r="BP15" s="47"/>
      <c r="BQ15" s="19"/>
      <c r="BR15" s="19"/>
      <c r="BS15" s="19"/>
      <c r="BT15" s="249"/>
      <c r="BU15" s="47">
        <v>1</v>
      </c>
      <c r="BV15" s="25"/>
      <c r="BW15" s="25"/>
      <c r="BX15" s="25"/>
      <c r="BY15" s="249"/>
      <c r="BZ15" s="47">
        <v>4</v>
      </c>
      <c r="CA15" s="25"/>
      <c r="CB15" s="25"/>
      <c r="CC15" s="25"/>
      <c r="CD15" s="249"/>
      <c r="CE15" s="159">
        <f t="shared" si="0"/>
        <v>15</v>
      </c>
      <c r="CF15" s="161">
        <f>CG15+CH15+CI15</f>
        <v>0</v>
      </c>
      <c r="CG15" s="19"/>
      <c r="CH15" s="19"/>
      <c r="CI15" s="19"/>
      <c r="CJ15" s="249"/>
      <c r="CK15" s="139"/>
      <c r="CL15" s="32">
        <v>2</v>
      </c>
      <c r="CM15" s="19"/>
      <c r="CN15" s="19"/>
      <c r="CO15" s="19"/>
      <c r="CP15" s="303"/>
      <c r="CQ15" s="32">
        <v>3</v>
      </c>
      <c r="CR15" s="19"/>
      <c r="CS15" s="19"/>
      <c r="CT15" s="19"/>
      <c r="CU15" s="249"/>
      <c r="CV15" s="164">
        <f t="shared" si="1"/>
        <v>5</v>
      </c>
      <c r="CW15" s="50">
        <v>1</v>
      </c>
      <c r="CX15" s="25"/>
      <c r="CY15" s="25"/>
      <c r="CZ15" s="25"/>
      <c r="DA15" s="249"/>
      <c r="DB15" s="99">
        <v>6</v>
      </c>
      <c r="DC15" s="19"/>
      <c r="DD15" s="19"/>
      <c r="DE15" s="19"/>
      <c r="DF15" s="300"/>
      <c r="DG15" s="32"/>
      <c r="DH15" s="19"/>
      <c r="DI15" s="19"/>
      <c r="DJ15" s="305"/>
      <c r="DK15" s="300"/>
      <c r="DL15" s="171">
        <f t="shared" ref="DL15:DL20" si="4">CW15+DB15+DG15</f>
        <v>7</v>
      </c>
      <c r="DM15" s="36">
        <v>1</v>
      </c>
      <c r="DN15" s="51">
        <v>1</v>
      </c>
      <c r="DO15" s="51"/>
      <c r="DP15" s="51"/>
      <c r="DQ15" s="300"/>
      <c r="DR15" s="168">
        <f>DN15+DO15+DP15</f>
        <v>1</v>
      </c>
    </row>
    <row r="16" spans="1:122" ht="15" customHeight="1" x14ac:dyDescent="0.25">
      <c r="A16" s="268" t="s">
        <v>154</v>
      </c>
      <c r="B16" s="63">
        <f>W16+AJ16+AK16+CE16+CF16+CV16+DL16+DR16</f>
        <v>13</v>
      </c>
      <c r="C16" s="47"/>
      <c r="D16" s="19"/>
      <c r="E16" s="19"/>
      <c r="F16" s="19"/>
      <c r="G16" s="19"/>
      <c r="H16" s="47"/>
      <c r="I16" s="19"/>
      <c r="J16" s="19"/>
      <c r="K16" s="19"/>
      <c r="L16" s="19"/>
      <c r="M16" s="47"/>
      <c r="N16" s="19"/>
      <c r="O16" s="19"/>
      <c r="P16" s="19"/>
      <c r="Q16" s="19"/>
      <c r="R16" s="47"/>
      <c r="S16" s="19"/>
      <c r="T16" s="19"/>
      <c r="U16" s="19"/>
      <c r="V16" s="19"/>
      <c r="W16" s="155">
        <f t="shared" si="3"/>
        <v>0</v>
      </c>
      <c r="X16" s="50"/>
      <c r="Y16" s="19"/>
      <c r="Z16" s="19"/>
      <c r="AA16" s="19"/>
      <c r="AB16" s="66"/>
      <c r="AC16" s="19" t="s">
        <v>33</v>
      </c>
      <c r="AD16" s="182"/>
      <c r="AE16" s="32"/>
      <c r="AF16" s="137"/>
      <c r="AG16" s="137"/>
      <c r="AH16" s="137"/>
      <c r="AI16" s="249"/>
      <c r="AJ16" s="146">
        <f t="shared" si="2"/>
        <v>0</v>
      </c>
      <c r="AK16" s="149">
        <v>3</v>
      </c>
      <c r="AL16" s="25"/>
      <c r="AM16" s="25"/>
      <c r="AN16" s="49"/>
      <c r="AO16" s="25" t="s">
        <v>33</v>
      </c>
      <c r="AP16" s="241"/>
      <c r="AQ16" s="50">
        <v>2</v>
      </c>
      <c r="AR16" s="25"/>
      <c r="AS16" s="25"/>
      <c r="AT16" s="25"/>
      <c r="AU16" s="249"/>
      <c r="AV16" s="50">
        <v>2</v>
      </c>
      <c r="AW16" s="98"/>
      <c r="AX16" s="98"/>
      <c r="AY16" s="98"/>
      <c r="AZ16" s="249"/>
      <c r="BA16" s="47"/>
      <c r="BB16" s="19"/>
      <c r="BC16" s="19"/>
      <c r="BD16" s="19"/>
      <c r="BE16" s="249"/>
      <c r="BF16" s="47"/>
      <c r="BG16" s="19"/>
      <c r="BH16" s="19"/>
      <c r="BI16" s="19"/>
      <c r="BJ16" s="249"/>
      <c r="BK16" s="47"/>
      <c r="BL16" s="19"/>
      <c r="BM16" s="19"/>
      <c r="BN16" s="19"/>
      <c r="BO16" s="300"/>
      <c r="BP16" s="47"/>
      <c r="BQ16" s="19"/>
      <c r="BR16" s="19"/>
      <c r="BS16" s="19"/>
      <c r="BT16" s="249"/>
      <c r="BU16" s="47"/>
      <c r="BV16" s="25"/>
      <c r="BW16" s="25"/>
      <c r="BX16" s="25"/>
      <c r="BY16" s="249"/>
      <c r="BZ16" s="47">
        <v>2</v>
      </c>
      <c r="CA16" s="25">
        <v>2</v>
      </c>
      <c r="CB16" s="25"/>
      <c r="CC16" s="25"/>
      <c r="CD16" s="249"/>
      <c r="CE16" s="159">
        <f t="shared" si="0"/>
        <v>6</v>
      </c>
      <c r="CF16" s="161"/>
      <c r="CG16" s="19"/>
      <c r="CH16" s="19"/>
      <c r="CI16" s="19"/>
      <c r="CJ16" s="249"/>
      <c r="CK16" s="139"/>
      <c r="CL16" s="32">
        <v>2</v>
      </c>
      <c r="CM16" s="19"/>
      <c r="CN16" s="19"/>
      <c r="CO16" s="19"/>
      <c r="CP16" s="303"/>
      <c r="CQ16" s="32">
        <v>2</v>
      </c>
      <c r="CR16" s="19"/>
      <c r="CS16" s="19"/>
      <c r="CT16" s="19"/>
      <c r="CU16" s="249"/>
      <c r="CV16" s="164">
        <f t="shared" si="1"/>
        <v>4</v>
      </c>
      <c r="CW16" s="50"/>
      <c r="CX16" s="25"/>
      <c r="CY16" s="25"/>
      <c r="CZ16" s="25"/>
      <c r="DA16" s="249"/>
      <c r="DB16" s="99"/>
      <c r="DC16" s="19"/>
      <c r="DD16" s="19"/>
      <c r="DE16" s="19"/>
      <c r="DF16" s="300"/>
      <c r="DG16" s="32"/>
      <c r="DH16" s="19"/>
      <c r="DI16" s="19"/>
      <c r="DJ16" s="305"/>
      <c r="DK16" s="300"/>
      <c r="DL16" s="171"/>
      <c r="DM16" s="36"/>
      <c r="DN16" s="51"/>
      <c r="DO16" s="51"/>
      <c r="DP16" s="51"/>
      <c r="DQ16" s="300"/>
      <c r="DR16" s="168">
        <f>DN16+DO16+DP16</f>
        <v>0</v>
      </c>
    </row>
    <row r="17" spans="1:122" ht="24.75" customHeight="1" x14ac:dyDescent="0.25">
      <c r="A17" s="269"/>
      <c r="B17" s="63">
        <f>W17+AJ17+AK17+CE17+CF17+CV17+DL17+DR17</f>
        <v>8450.6</v>
      </c>
      <c r="C17" s="47"/>
      <c r="D17" s="19"/>
      <c r="E17" s="19"/>
      <c r="F17" s="19"/>
      <c r="G17" s="19"/>
      <c r="H17" s="47"/>
      <c r="I17" s="19"/>
      <c r="J17" s="19"/>
      <c r="K17" s="19"/>
      <c r="L17" s="19"/>
      <c r="M17" s="47"/>
      <c r="N17" s="19"/>
      <c r="O17" s="19"/>
      <c r="P17" s="19"/>
      <c r="Q17" s="19"/>
      <c r="R17" s="47"/>
      <c r="S17" s="19"/>
      <c r="T17" s="19"/>
      <c r="U17" s="19"/>
      <c r="V17" s="19"/>
      <c r="W17" s="155"/>
      <c r="X17" s="50">
        <v>5040.6000000000004</v>
      </c>
      <c r="Y17" s="107">
        <v>5040.6000000000004</v>
      </c>
      <c r="Z17" s="19"/>
      <c r="AA17" s="19"/>
      <c r="AB17" s="66"/>
      <c r="AC17" s="19"/>
      <c r="AD17" s="242" t="s">
        <v>231</v>
      </c>
      <c r="AE17" s="32"/>
      <c r="AF17" s="137"/>
      <c r="AG17" s="137"/>
      <c r="AH17" s="137"/>
      <c r="AI17" s="249"/>
      <c r="AJ17" s="146">
        <f t="shared" si="2"/>
        <v>5040.6000000000004</v>
      </c>
      <c r="AK17" s="149">
        <v>2696.7</v>
      </c>
      <c r="AL17" s="106">
        <v>2696.7</v>
      </c>
      <c r="AM17" s="25"/>
      <c r="AN17" s="49"/>
      <c r="AO17" s="25"/>
      <c r="AP17" s="245" t="s">
        <v>232</v>
      </c>
      <c r="AQ17" s="50">
        <v>186.5</v>
      </c>
      <c r="AR17" s="25">
        <v>186.5</v>
      </c>
      <c r="AS17" s="25"/>
      <c r="AT17" s="25"/>
      <c r="AU17" s="249"/>
      <c r="AV17" s="50">
        <v>175.7</v>
      </c>
      <c r="AW17" s="98">
        <v>175.7</v>
      </c>
      <c r="AX17" s="98"/>
      <c r="AY17" s="98"/>
      <c r="AZ17" s="249"/>
      <c r="BA17" s="47"/>
      <c r="BB17" s="19"/>
      <c r="BC17" s="19"/>
      <c r="BD17" s="19"/>
      <c r="BE17" s="249"/>
      <c r="BF17" s="47"/>
      <c r="BG17" s="19"/>
      <c r="BH17" s="19"/>
      <c r="BI17" s="19"/>
      <c r="BJ17" s="249"/>
      <c r="BK17" s="47"/>
      <c r="BL17" s="19"/>
      <c r="BM17" s="19"/>
      <c r="BN17" s="19"/>
      <c r="BO17" s="300"/>
      <c r="BP17" s="47"/>
      <c r="BQ17" s="19"/>
      <c r="BR17" s="19"/>
      <c r="BS17" s="19"/>
      <c r="BT17" s="249"/>
      <c r="BU17" s="47"/>
      <c r="BV17" s="25">
        <v>21</v>
      </c>
      <c r="BW17" s="25"/>
      <c r="BX17" s="25"/>
      <c r="BY17" s="249"/>
      <c r="BZ17" s="50">
        <v>166.1</v>
      </c>
      <c r="CA17" s="106">
        <v>166.1</v>
      </c>
      <c r="CB17" s="25"/>
      <c r="CC17" s="25"/>
      <c r="CD17" s="249"/>
      <c r="CE17" s="159">
        <f>BZ17+BU17+BP17+BK17+BF17+BA17+AV17+AQ17</f>
        <v>528.29999999999995</v>
      </c>
      <c r="CF17" s="161"/>
      <c r="CG17" s="19"/>
      <c r="CH17" s="19"/>
      <c r="CI17" s="19"/>
      <c r="CJ17" s="249"/>
      <c r="CK17" s="139"/>
      <c r="CL17" s="32">
        <v>160</v>
      </c>
      <c r="CM17" s="19">
        <v>160</v>
      </c>
      <c r="CN17" s="19"/>
      <c r="CO17" s="19"/>
      <c r="CP17" s="303"/>
      <c r="CQ17" s="32">
        <v>25</v>
      </c>
      <c r="CR17" s="19">
        <v>25</v>
      </c>
      <c r="CS17" s="19"/>
      <c r="CT17" s="19"/>
      <c r="CU17" s="249"/>
      <c r="CV17" s="164">
        <f t="shared" si="1"/>
        <v>185</v>
      </c>
      <c r="CW17" s="50"/>
      <c r="CX17" s="25"/>
      <c r="CY17" s="25"/>
      <c r="CZ17" s="25"/>
      <c r="DA17" s="249"/>
      <c r="DB17" s="99"/>
      <c r="DC17" s="19"/>
      <c r="DD17" s="19"/>
      <c r="DE17" s="19"/>
      <c r="DF17" s="300"/>
      <c r="DG17" s="32"/>
      <c r="DH17" s="19"/>
      <c r="DI17" s="19"/>
      <c r="DJ17" s="305"/>
      <c r="DK17" s="300"/>
      <c r="DL17" s="171"/>
      <c r="DM17" s="36"/>
      <c r="DN17" s="51"/>
      <c r="DO17" s="51"/>
      <c r="DP17" s="51"/>
      <c r="DQ17" s="300"/>
      <c r="DR17" s="168"/>
    </row>
    <row r="18" spans="1:122" ht="38.25" customHeight="1" x14ac:dyDescent="0.25">
      <c r="A18" s="77" t="s">
        <v>155</v>
      </c>
      <c r="B18" s="63">
        <f>W18+AJ18+AK18+CE18+CF18+CV18+DL18+DR18</f>
        <v>6783.0000000000009</v>
      </c>
      <c r="C18" s="47">
        <f>D18+E18+F18</f>
        <v>381.3</v>
      </c>
      <c r="D18" s="40">
        <v>381.3</v>
      </c>
      <c r="E18" s="40"/>
      <c r="F18" s="40"/>
      <c r="G18" s="40" t="s">
        <v>104</v>
      </c>
      <c r="H18" s="99">
        <f>I18</f>
        <v>174</v>
      </c>
      <c r="I18" s="80">
        <v>174</v>
      </c>
      <c r="J18" s="40"/>
      <c r="K18" s="40"/>
      <c r="L18" s="40" t="s">
        <v>111</v>
      </c>
      <c r="M18" s="79">
        <v>245.5</v>
      </c>
      <c r="N18" s="40">
        <v>245.5</v>
      </c>
      <c r="O18" s="40"/>
      <c r="P18" s="40"/>
      <c r="Q18" s="40" t="s">
        <v>104</v>
      </c>
      <c r="R18" s="79">
        <v>108.5</v>
      </c>
      <c r="S18" s="40">
        <v>56.5</v>
      </c>
      <c r="T18" s="40">
        <v>52</v>
      </c>
      <c r="U18" s="40"/>
      <c r="V18" s="40" t="s">
        <v>104</v>
      </c>
      <c r="W18" s="155">
        <f t="shared" si="3"/>
        <v>909.3</v>
      </c>
      <c r="X18" s="83">
        <v>2029.7</v>
      </c>
      <c r="Y18" s="40">
        <v>1499.4</v>
      </c>
      <c r="Z18" s="40"/>
      <c r="AA18" s="40">
        <v>530.29999999999995</v>
      </c>
      <c r="AB18" s="40" t="s">
        <v>156</v>
      </c>
      <c r="AC18" s="40" t="s">
        <v>106</v>
      </c>
      <c r="AD18" s="243"/>
      <c r="AE18" s="81">
        <v>29.7</v>
      </c>
      <c r="AF18" s="40">
        <v>29.7</v>
      </c>
      <c r="AG18" s="40"/>
      <c r="AH18" s="40"/>
      <c r="AI18" s="249"/>
      <c r="AJ18" s="146">
        <f t="shared" si="2"/>
        <v>2059.4</v>
      </c>
      <c r="AK18" s="149">
        <f>AL18+AM18+AN18</f>
        <v>2045.8</v>
      </c>
      <c r="AL18" s="42">
        <v>2045.8</v>
      </c>
      <c r="AM18" s="42"/>
      <c r="AN18" s="82"/>
      <c r="AO18" s="42" t="s">
        <v>106</v>
      </c>
      <c r="AP18" s="246"/>
      <c r="AQ18" s="83">
        <v>267.2</v>
      </c>
      <c r="AR18" s="42">
        <v>267.2</v>
      </c>
      <c r="AS18" s="42"/>
      <c r="AT18" s="42"/>
      <c r="AU18" s="249"/>
      <c r="AV18" s="83">
        <v>122.9</v>
      </c>
      <c r="AW18" s="42">
        <v>122.9</v>
      </c>
      <c r="AX18" s="42"/>
      <c r="AY18" s="42"/>
      <c r="AZ18" s="249"/>
      <c r="BA18" s="79">
        <v>66.7</v>
      </c>
      <c r="BB18" s="40"/>
      <c r="BC18" s="40">
        <v>66.7</v>
      </c>
      <c r="BD18" s="40"/>
      <c r="BE18" s="249"/>
      <c r="BF18" s="79">
        <v>51.5</v>
      </c>
      <c r="BG18" s="40"/>
      <c r="BH18" s="40">
        <v>51.5</v>
      </c>
      <c r="BI18" s="40"/>
      <c r="BJ18" s="249"/>
      <c r="BK18" s="79">
        <v>36.299999999999997</v>
      </c>
      <c r="BL18" s="40"/>
      <c r="BM18" s="40">
        <v>36.299999999999997</v>
      </c>
      <c r="BN18" s="40"/>
      <c r="BO18" s="300"/>
      <c r="BP18" s="79">
        <v>23</v>
      </c>
      <c r="BQ18" s="40"/>
      <c r="BR18" s="40">
        <v>23</v>
      </c>
      <c r="BS18" s="40"/>
      <c r="BT18" s="249"/>
      <c r="BU18" s="79">
        <v>31.8</v>
      </c>
      <c r="BV18" s="42"/>
      <c r="BW18" s="42">
        <v>21.4</v>
      </c>
      <c r="BX18" s="42"/>
      <c r="BY18" s="249"/>
      <c r="BZ18" s="47">
        <f>CA18+CB18+CC18</f>
        <v>163.4</v>
      </c>
      <c r="CA18" s="42">
        <v>163.4</v>
      </c>
      <c r="CB18" s="42"/>
      <c r="CC18" s="42"/>
      <c r="CD18" s="249"/>
      <c r="CE18" s="159">
        <f t="shared" si="0"/>
        <v>762.8</v>
      </c>
      <c r="CF18" s="161">
        <f>CG18+CH18+CI18</f>
        <v>331.7</v>
      </c>
      <c r="CG18" s="40">
        <v>268.3</v>
      </c>
      <c r="CH18" s="40">
        <v>63.4</v>
      </c>
      <c r="CI18" s="40"/>
      <c r="CJ18" s="249"/>
      <c r="CK18" s="139"/>
      <c r="CL18" s="81">
        <v>200</v>
      </c>
      <c r="CM18" s="40">
        <v>200</v>
      </c>
      <c r="CN18" s="40"/>
      <c r="CO18" s="40"/>
      <c r="CP18" s="303"/>
      <c r="CQ18" s="81">
        <v>30.6</v>
      </c>
      <c r="CR18" s="40"/>
      <c r="CS18" s="40">
        <v>30.6</v>
      </c>
      <c r="CT18" s="40"/>
      <c r="CU18" s="249"/>
      <c r="CV18" s="164">
        <f t="shared" si="1"/>
        <v>230.6</v>
      </c>
      <c r="CW18" s="83">
        <v>135.9</v>
      </c>
      <c r="CX18" s="42">
        <v>135.9</v>
      </c>
      <c r="CY18" s="42"/>
      <c r="CZ18" s="42"/>
      <c r="DA18" s="249"/>
      <c r="DB18" s="103">
        <v>292</v>
      </c>
      <c r="DC18" s="40"/>
      <c r="DD18" s="40">
        <v>292</v>
      </c>
      <c r="DE18" s="40"/>
      <c r="DF18" s="300"/>
      <c r="DG18" s="81">
        <v>3.7</v>
      </c>
      <c r="DH18" s="40"/>
      <c r="DI18" s="40">
        <v>3.7</v>
      </c>
      <c r="DJ18" s="305"/>
      <c r="DK18" s="300"/>
      <c r="DL18" s="171">
        <f t="shared" si="4"/>
        <v>431.59999999999997</v>
      </c>
      <c r="DM18" s="145">
        <v>11.8</v>
      </c>
      <c r="DN18" s="78">
        <v>11.8</v>
      </c>
      <c r="DO18" s="78"/>
      <c r="DP18" s="78"/>
      <c r="DQ18" s="300"/>
      <c r="DR18" s="168">
        <f>DN18+DO18+DP18</f>
        <v>11.8</v>
      </c>
    </row>
    <row r="19" spans="1:122" s="93" customFormat="1" x14ac:dyDescent="0.25">
      <c r="A19" s="77" t="s">
        <v>190</v>
      </c>
      <c r="B19" s="63">
        <f>B12+B13+B14+B17+B18</f>
        <v>25347.9</v>
      </c>
      <c r="C19" s="99">
        <f>C12+C14+C18</f>
        <v>1442.5</v>
      </c>
      <c r="D19" s="76">
        <f>D12+D14+D18</f>
        <v>677.2</v>
      </c>
      <c r="E19" s="76">
        <f>E12</f>
        <v>707.7</v>
      </c>
      <c r="F19" s="76">
        <v>57.6</v>
      </c>
      <c r="G19" s="76" t="s">
        <v>110</v>
      </c>
      <c r="H19" s="47">
        <f>H12+H14+H18</f>
        <v>793.4</v>
      </c>
      <c r="I19" s="48">
        <f>I14+I18</f>
        <v>210</v>
      </c>
      <c r="J19" s="107">
        <f>SUM(J12:J18)</f>
        <v>510</v>
      </c>
      <c r="K19" s="76">
        <f>SUM(K12:K18)</f>
        <v>73.400000000000006</v>
      </c>
      <c r="L19" s="76" t="s">
        <v>110</v>
      </c>
      <c r="M19" s="99">
        <f>M12+M14+M18</f>
        <v>869</v>
      </c>
      <c r="N19" s="48">
        <f>N12+N14+N18</f>
        <v>305.8</v>
      </c>
      <c r="O19" s="76">
        <f>O12</f>
        <v>493.6</v>
      </c>
      <c r="P19" s="76">
        <f>P12</f>
        <v>69.599999999999994</v>
      </c>
      <c r="Q19" s="76" t="s">
        <v>110</v>
      </c>
      <c r="R19" s="47">
        <f>R12+R14+R18</f>
        <v>498.7</v>
      </c>
      <c r="S19" s="76">
        <v>71.2</v>
      </c>
      <c r="T19" s="76">
        <v>282.89999999999998</v>
      </c>
      <c r="U19" s="76">
        <v>144.6</v>
      </c>
      <c r="V19" s="76" t="s">
        <v>110</v>
      </c>
      <c r="W19" s="155">
        <f>C19+H19+M19+R19</f>
        <v>3603.6</v>
      </c>
      <c r="X19" s="50">
        <f>X12+X13+X14+X17+X18</f>
        <v>9673</v>
      </c>
      <c r="Y19" s="76">
        <f>Y12+Y13+Y14+Y17+Y18</f>
        <v>6882.1</v>
      </c>
      <c r="Z19" s="76">
        <f>SUM(Z12:Z18)</f>
        <v>1808.5</v>
      </c>
      <c r="AA19" s="76">
        <f>SUM(AA12:AA18)</f>
        <v>982.4</v>
      </c>
      <c r="AB19" s="76"/>
      <c r="AC19" s="76" t="s">
        <v>110</v>
      </c>
      <c r="AD19" s="243"/>
      <c r="AE19" s="32">
        <f>AE12+AE14+AE18</f>
        <v>200</v>
      </c>
      <c r="AF19" s="137">
        <f>SUM(AF12:AF18)</f>
        <v>62.400000000000006</v>
      </c>
      <c r="AG19" s="137">
        <f>SUM(AG12:AG18)</f>
        <v>102.1</v>
      </c>
      <c r="AH19" s="137">
        <v>35.5</v>
      </c>
      <c r="AI19" s="249"/>
      <c r="AJ19" s="146">
        <f>X19+AE19</f>
        <v>9873</v>
      </c>
      <c r="AK19" s="149">
        <f>AK12+AK13+AK14+AK17+AK18</f>
        <v>6384.3</v>
      </c>
      <c r="AL19" s="75">
        <f>AL12+AL13+AL14+AL17+AL18</f>
        <v>5058.3999999999996</v>
      </c>
      <c r="AM19" s="98">
        <v>1181.8</v>
      </c>
      <c r="AN19" s="49">
        <f>SUM(AN12:AN18)</f>
        <v>144.1</v>
      </c>
      <c r="AO19" s="75" t="s">
        <v>110</v>
      </c>
      <c r="AP19" s="246"/>
      <c r="AQ19" s="100">
        <f>AQ12+AQ14+AQ17+AQ18</f>
        <v>694.5</v>
      </c>
      <c r="AR19" s="104">
        <f>SUM(AR12:AR18)</f>
        <v>464.9</v>
      </c>
      <c r="AS19" s="75">
        <f>SUM(AS12:AS18)</f>
        <v>126.3</v>
      </c>
      <c r="AT19" s="75">
        <f>SUM(AT12:AT18)</f>
        <v>103.3</v>
      </c>
      <c r="AU19" s="249"/>
      <c r="AV19" s="100">
        <f>AV12+AV14+AV17+AV18</f>
        <v>384.6</v>
      </c>
      <c r="AW19" s="98">
        <f>SUM(AW12:AW18)</f>
        <v>304.60000000000002</v>
      </c>
      <c r="AX19" s="98">
        <f>SUM(AX12:AX18)</f>
        <v>80</v>
      </c>
      <c r="AY19" s="98"/>
      <c r="AZ19" s="249"/>
      <c r="BA19" s="100">
        <f>BA12+BA14+BA17+BA18</f>
        <v>227.7</v>
      </c>
      <c r="BB19" s="76">
        <v>14.3</v>
      </c>
      <c r="BC19" s="76">
        <f>SUM(BC12:BC18)</f>
        <v>213.39999999999998</v>
      </c>
      <c r="BD19" s="76"/>
      <c r="BE19" s="249"/>
      <c r="BF19" s="100">
        <f>BF12+BF14+BF17+BF18</f>
        <v>139.69999999999999</v>
      </c>
      <c r="BG19" s="76">
        <v>13.5</v>
      </c>
      <c r="BH19" s="76">
        <f>BH12+BH18</f>
        <v>126.2</v>
      </c>
      <c r="BI19" s="76"/>
      <c r="BJ19" s="249"/>
      <c r="BK19" s="100">
        <f>BK12+BK14+BK17+BK18</f>
        <v>160.80000000000001</v>
      </c>
      <c r="BL19" s="76"/>
      <c r="BM19" s="76">
        <f>SUM(BM12:BM18)</f>
        <v>160.80000000000001</v>
      </c>
      <c r="BN19" s="76"/>
      <c r="BO19" s="300"/>
      <c r="BP19" s="100">
        <f>BP12+BP14+BP17+BP18</f>
        <v>158.19999999999999</v>
      </c>
      <c r="BQ19" s="76"/>
      <c r="BR19" s="76">
        <f>SUM(BR12:BR18)</f>
        <v>158.19999999999999</v>
      </c>
      <c r="BS19" s="76"/>
      <c r="BT19" s="249"/>
      <c r="BU19" s="100">
        <f>BU12+BU14+BU17+BU18</f>
        <v>160.50000000000003</v>
      </c>
      <c r="BV19" s="75">
        <f>SUM(BV12:BV18)</f>
        <v>24.8</v>
      </c>
      <c r="BW19" s="102">
        <f>BW12+BW18</f>
        <v>135.69999999999999</v>
      </c>
      <c r="BX19" s="75"/>
      <c r="BY19" s="249"/>
      <c r="BZ19" s="100">
        <f>BZ12+BZ14+BZ17+BZ18</f>
        <v>685.3</v>
      </c>
      <c r="CA19" s="75">
        <f>CA12+CA14+CA17+CA18</f>
        <v>344.4</v>
      </c>
      <c r="CB19" s="133">
        <f>CB12+CB14+CB17+CB18</f>
        <v>340.9</v>
      </c>
      <c r="CC19" s="75">
        <f>SUM(CC12:CC18)</f>
        <v>0</v>
      </c>
      <c r="CD19" s="249"/>
      <c r="CE19" s="159">
        <f t="shared" si="0"/>
        <v>2611.3000000000002</v>
      </c>
      <c r="CF19" s="161">
        <f>CF12+CF14+CF18</f>
        <v>1076.6000000000001</v>
      </c>
      <c r="CG19" s="48">
        <f>CG14+CG18</f>
        <v>329.6</v>
      </c>
      <c r="CH19" s="76">
        <f>CH12+CH18</f>
        <v>632.6</v>
      </c>
      <c r="CI19" s="76">
        <v>114.4</v>
      </c>
      <c r="CJ19" s="249"/>
      <c r="CK19" s="139"/>
      <c r="CL19" s="32">
        <f>CL12+CL14+CL17+CL18</f>
        <v>562.9</v>
      </c>
      <c r="CM19" s="107">
        <f>SUM(CM12:CM18)</f>
        <v>368.6</v>
      </c>
      <c r="CN19" s="76">
        <f>SUM(CN12:CN18)</f>
        <v>194.3</v>
      </c>
      <c r="CO19" s="76"/>
      <c r="CP19" s="303"/>
      <c r="CQ19" s="32">
        <f>CQ12+CQ14+CQ17+CQ18</f>
        <v>113</v>
      </c>
      <c r="CR19" s="76">
        <f>SUM(CR12:CR18)</f>
        <v>47.8</v>
      </c>
      <c r="CS19" s="76">
        <f>SUM(CS12:CS18)</f>
        <v>65.2</v>
      </c>
      <c r="CT19" s="76"/>
      <c r="CU19" s="249"/>
      <c r="CV19" s="164">
        <f>CL19+CQ19</f>
        <v>675.9</v>
      </c>
      <c r="CW19" s="50">
        <f>CW12+CW14+CW18</f>
        <v>461.5</v>
      </c>
      <c r="CX19" s="75">
        <f>SUM(CX12:CX18)</f>
        <v>166.70000000000002</v>
      </c>
      <c r="CY19" s="75">
        <v>294.8</v>
      </c>
      <c r="CZ19" s="75"/>
      <c r="DA19" s="249"/>
      <c r="DB19" s="99">
        <f>DB12+DB14+DB18</f>
        <v>637.6</v>
      </c>
      <c r="DC19" s="76"/>
      <c r="DD19" s="76">
        <f>SUM(DD12:DD18)</f>
        <v>637.6</v>
      </c>
      <c r="DE19" s="76"/>
      <c r="DF19" s="300"/>
      <c r="DG19" s="32">
        <f>DG12+DG18</f>
        <v>34.200000000000003</v>
      </c>
      <c r="DH19" s="76"/>
      <c r="DI19" s="76">
        <v>34.200000000000003</v>
      </c>
      <c r="DJ19" s="305"/>
      <c r="DK19" s="300"/>
      <c r="DL19" s="171">
        <f t="shared" si="4"/>
        <v>1133.3</v>
      </c>
      <c r="DM19" s="36">
        <f>DM12+DM14+DM18</f>
        <v>69</v>
      </c>
      <c r="DN19" s="51">
        <v>14.1</v>
      </c>
      <c r="DO19" s="51">
        <v>54.9</v>
      </c>
      <c r="DP19" s="51"/>
      <c r="DQ19" s="300"/>
      <c r="DR19" s="168">
        <f>DR12+DR14+DR18</f>
        <v>69</v>
      </c>
    </row>
    <row r="20" spans="1:122" x14ac:dyDescent="0.25">
      <c r="A20" s="94" t="s">
        <v>180</v>
      </c>
      <c r="B20" s="63"/>
      <c r="C20" s="105">
        <f>F19+E19+D19</f>
        <v>1442.5</v>
      </c>
      <c r="D20" s="84"/>
      <c r="E20" s="84"/>
      <c r="F20" s="84"/>
      <c r="G20" s="85"/>
      <c r="H20" s="86">
        <f>I19+J19+K19</f>
        <v>793.4</v>
      </c>
      <c r="I20" s="84"/>
      <c r="J20" s="84"/>
      <c r="K20" s="84"/>
      <c r="L20" s="85"/>
      <c r="M20" s="105">
        <f>P19+O19+N19</f>
        <v>869</v>
      </c>
      <c r="N20" s="87"/>
      <c r="O20" s="87"/>
      <c r="P20" s="87"/>
      <c r="Q20" s="87"/>
      <c r="R20" s="86">
        <f>S19+T19+U19</f>
        <v>498.69999999999993</v>
      </c>
      <c r="S20" s="87"/>
      <c r="T20" s="87"/>
      <c r="U20" s="87"/>
      <c r="V20" s="87"/>
      <c r="W20" s="157">
        <f>W12+W14+W18</f>
        <v>3603.5999999999995</v>
      </c>
      <c r="X20" s="86">
        <f>Y19+Z19+AA19</f>
        <v>9673</v>
      </c>
      <c r="Y20" s="87"/>
      <c r="Z20" s="87"/>
      <c r="AA20" s="87"/>
      <c r="AB20" s="87"/>
      <c r="AC20" s="87"/>
      <c r="AD20" s="243"/>
      <c r="AE20" s="143">
        <f>AF19+AG19+AH19</f>
        <v>200</v>
      </c>
      <c r="AF20" s="87"/>
      <c r="AG20" s="87"/>
      <c r="AH20" s="87"/>
      <c r="AI20" s="139"/>
      <c r="AJ20" s="147">
        <f>X20+AE20</f>
        <v>9873</v>
      </c>
      <c r="AK20" s="150">
        <f>AL19+AM19+AN19</f>
        <v>6384.3</v>
      </c>
      <c r="AL20" s="88"/>
      <c r="AM20" s="88"/>
      <c r="AN20" s="89"/>
      <c r="AO20" s="88"/>
      <c r="AP20" s="247"/>
      <c r="AQ20" s="108">
        <f>AR19+AS19+AT19</f>
        <v>694.49999999999989</v>
      </c>
      <c r="AR20" s="88"/>
      <c r="AS20" s="88"/>
      <c r="AT20" s="88"/>
      <c r="AU20" s="69"/>
      <c r="AV20" s="90">
        <f>AW19+AX19+AY19</f>
        <v>384.6</v>
      </c>
      <c r="AW20" s="88"/>
      <c r="AX20" s="88"/>
      <c r="AY20" s="88"/>
      <c r="AZ20" s="95"/>
      <c r="BA20" s="90">
        <f>BB19+BC19+BD19</f>
        <v>227.7</v>
      </c>
      <c r="BB20" s="87"/>
      <c r="BC20" s="87"/>
      <c r="BD20" s="87"/>
      <c r="BE20" s="69"/>
      <c r="BF20" s="108">
        <f>BG19+BH19+BI19</f>
        <v>139.69999999999999</v>
      </c>
      <c r="BG20" s="87"/>
      <c r="BH20" s="87"/>
      <c r="BI20" s="87"/>
      <c r="BJ20" s="69"/>
      <c r="BK20" s="90">
        <f>BL19+BM19+BN19</f>
        <v>160.80000000000001</v>
      </c>
      <c r="BL20" s="87"/>
      <c r="BM20" s="87"/>
      <c r="BN20" s="87"/>
      <c r="BO20" s="68"/>
      <c r="BP20" s="90">
        <f>BQ19+BR19+BS19</f>
        <v>158.19999999999999</v>
      </c>
      <c r="BQ20" s="87"/>
      <c r="BR20" s="87"/>
      <c r="BS20" s="87"/>
      <c r="BT20" s="69"/>
      <c r="BU20" s="90">
        <f>BV19+BW19+BX19</f>
        <v>160.5</v>
      </c>
      <c r="BV20" s="88"/>
      <c r="BW20" s="88"/>
      <c r="BX20" s="88"/>
      <c r="BY20" s="69"/>
      <c r="BZ20" s="90">
        <f>CC19+CB19+CA19</f>
        <v>685.3</v>
      </c>
      <c r="CA20" s="88"/>
      <c r="CB20" s="88"/>
      <c r="CC20" s="88"/>
      <c r="CD20" s="69"/>
      <c r="CE20" s="159">
        <f t="shared" si="0"/>
        <v>2611.3000000000002</v>
      </c>
      <c r="CF20" s="162">
        <f>CG19+CH19+CI19</f>
        <v>1076.6000000000001</v>
      </c>
      <c r="CG20" s="87"/>
      <c r="CH20" s="87"/>
      <c r="CI20" s="87"/>
      <c r="CJ20" s="69"/>
      <c r="CK20" s="139"/>
      <c r="CL20" s="90">
        <f>CM19+CN19+CO19</f>
        <v>562.90000000000009</v>
      </c>
      <c r="CM20" s="87"/>
      <c r="CN20" s="87"/>
      <c r="CO20" s="87"/>
      <c r="CP20" s="91"/>
      <c r="CQ20" s="111">
        <f>CR19+CS19+CT19</f>
        <v>113</v>
      </c>
      <c r="CR20" s="87"/>
      <c r="CS20" s="87"/>
      <c r="CT20" s="87"/>
      <c r="CU20" s="69"/>
      <c r="CV20" s="165">
        <f>CV12+CV14+CV17+CV18</f>
        <v>675.9</v>
      </c>
      <c r="CW20" s="90">
        <f>CX19+CY19+CZ19</f>
        <v>461.5</v>
      </c>
      <c r="CX20" s="92"/>
      <c r="CY20" s="92"/>
      <c r="CZ20" s="92"/>
      <c r="DA20" s="71"/>
      <c r="DB20" s="90">
        <f>DC19+DD19+DE19</f>
        <v>637.6</v>
      </c>
      <c r="DC20" s="87"/>
      <c r="DD20" s="87"/>
      <c r="DE20" s="87"/>
      <c r="DF20" s="68"/>
      <c r="DG20" s="110">
        <f>DI19+DH19</f>
        <v>34.200000000000003</v>
      </c>
      <c r="DH20" s="87"/>
      <c r="DI20" s="87"/>
      <c r="DJ20" s="306"/>
      <c r="DK20" s="68"/>
      <c r="DL20" s="172">
        <f t="shared" si="4"/>
        <v>1133.3</v>
      </c>
      <c r="DM20" s="90">
        <f>DN19+DO19+DP19</f>
        <v>69</v>
      </c>
      <c r="DN20" s="68"/>
      <c r="DO20" s="68"/>
      <c r="DP20" s="68"/>
      <c r="DQ20" s="68"/>
      <c r="DR20" s="169">
        <f>DR12+DR14+DR18</f>
        <v>69</v>
      </c>
    </row>
    <row r="21" spans="1:122" ht="15" customHeight="1" x14ac:dyDescent="0.25">
      <c r="A21" s="72" t="s">
        <v>168</v>
      </c>
      <c r="B21" s="63">
        <f>W21+AJ21+AP21+CE21+CK21+CV21+DL21+DR21</f>
        <v>510</v>
      </c>
      <c r="C21" s="287" t="s">
        <v>112</v>
      </c>
      <c r="D21" s="288"/>
      <c r="E21" s="288"/>
      <c r="F21" s="288"/>
      <c r="G21" s="289"/>
      <c r="H21" s="287" t="s">
        <v>113</v>
      </c>
      <c r="I21" s="288"/>
      <c r="J21" s="288"/>
      <c r="K21" s="288"/>
      <c r="L21" s="289"/>
      <c r="M21" s="250" t="s">
        <v>113</v>
      </c>
      <c r="N21" s="250"/>
      <c r="O21" s="250"/>
      <c r="P21" s="250"/>
      <c r="Q21" s="250"/>
      <c r="R21" s="250" t="s">
        <v>114</v>
      </c>
      <c r="S21" s="250"/>
      <c r="T21" s="250"/>
      <c r="U21" s="250"/>
      <c r="V21" s="250"/>
      <c r="W21" s="155">
        <f>10+30+30+55</f>
        <v>125</v>
      </c>
      <c r="X21" s="250" t="s">
        <v>115</v>
      </c>
      <c r="Y21" s="250"/>
      <c r="Z21" s="250"/>
      <c r="AA21" s="250"/>
      <c r="AB21" s="250"/>
      <c r="AC21" s="250"/>
      <c r="AD21" s="243"/>
      <c r="AE21" s="251" t="s">
        <v>206</v>
      </c>
      <c r="AF21" s="251"/>
      <c r="AG21" s="251"/>
      <c r="AH21" s="251"/>
      <c r="AI21" s="251"/>
      <c r="AJ21" s="147">
        <v>142</v>
      </c>
      <c r="AK21" s="251" t="s">
        <v>116</v>
      </c>
      <c r="AL21" s="251"/>
      <c r="AM21" s="251"/>
      <c r="AN21" s="251"/>
      <c r="AO21" s="251"/>
      <c r="AP21" s="151">
        <v>100</v>
      </c>
      <c r="AQ21" s="251" t="s">
        <v>114</v>
      </c>
      <c r="AR21" s="251"/>
      <c r="AS21" s="251"/>
      <c r="AT21" s="251"/>
      <c r="AU21" s="251"/>
      <c r="AV21" s="251" t="s">
        <v>114</v>
      </c>
      <c r="AW21" s="251"/>
      <c r="AX21" s="251"/>
      <c r="AY21" s="251"/>
      <c r="AZ21" s="251"/>
      <c r="BA21" s="250" t="s">
        <v>114</v>
      </c>
      <c r="BB21" s="250"/>
      <c r="BC21" s="250"/>
      <c r="BD21" s="250"/>
      <c r="BE21" s="250"/>
      <c r="BF21" s="250" t="s">
        <v>117</v>
      </c>
      <c r="BG21" s="250"/>
      <c r="BH21" s="250"/>
      <c r="BI21" s="250"/>
      <c r="BJ21" s="250"/>
      <c r="BK21" s="250" t="s">
        <v>118</v>
      </c>
      <c r="BL21" s="250"/>
      <c r="BM21" s="250"/>
      <c r="BN21" s="250"/>
      <c r="BO21" s="250"/>
      <c r="BP21" s="250" t="s">
        <v>210</v>
      </c>
      <c r="BQ21" s="250"/>
      <c r="BR21" s="250"/>
      <c r="BS21" s="250"/>
      <c r="BT21" s="250"/>
      <c r="BU21" s="250" t="s">
        <v>118</v>
      </c>
      <c r="BV21" s="250"/>
      <c r="BW21" s="250"/>
      <c r="BX21" s="250"/>
      <c r="BY21" s="250"/>
      <c r="BZ21" s="251" t="s">
        <v>119</v>
      </c>
      <c r="CA21" s="251"/>
      <c r="CB21" s="251"/>
      <c r="CC21" s="251"/>
      <c r="CD21" s="251"/>
      <c r="CE21" s="158">
        <v>67</v>
      </c>
      <c r="CF21" s="301" t="s">
        <v>119</v>
      </c>
      <c r="CG21" s="302"/>
      <c r="CH21" s="302"/>
      <c r="CI21" s="302"/>
      <c r="CJ21" s="252"/>
      <c r="CK21" s="177">
        <v>15</v>
      </c>
      <c r="CL21" s="251" t="s">
        <v>119</v>
      </c>
      <c r="CM21" s="251"/>
      <c r="CN21" s="251"/>
      <c r="CO21" s="251"/>
      <c r="CP21" s="251"/>
      <c r="CQ21" s="251" t="s">
        <v>118</v>
      </c>
      <c r="CR21" s="251"/>
      <c r="CS21" s="251"/>
      <c r="CT21" s="251"/>
      <c r="CU21" s="251"/>
      <c r="CV21" s="163">
        <v>20</v>
      </c>
      <c r="CW21" s="290" t="s">
        <v>119</v>
      </c>
      <c r="CX21" s="291"/>
      <c r="CY21" s="291"/>
      <c r="CZ21" s="291"/>
      <c r="DA21" s="292"/>
      <c r="DB21" s="250" t="s">
        <v>202</v>
      </c>
      <c r="DC21" s="250"/>
      <c r="DD21" s="250"/>
      <c r="DE21" s="250"/>
      <c r="DF21" s="250"/>
      <c r="DG21" s="250"/>
      <c r="DH21" s="250"/>
      <c r="DI21" s="250"/>
      <c r="DJ21" s="250"/>
      <c r="DK21" s="250"/>
      <c r="DL21" s="170">
        <v>40</v>
      </c>
      <c r="DM21" s="250" t="s">
        <v>120</v>
      </c>
      <c r="DN21" s="250"/>
      <c r="DO21" s="250"/>
      <c r="DP21" s="250"/>
      <c r="DQ21" s="250"/>
      <c r="DR21" s="168">
        <v>1</v>
      </c>
    </row>
    <row r="22" spans="1:122" ht="15" customHeight="1" x14ac:dyDescent="0.25">
      <c r="A22" s="73" t="s">
        <v>169</v>
      </c>
      <c r="B22" s="63">
        <f>W22+AJ22+AP22+CE22+CK22+CV22+DL22+DR22</f>
        <v>61</v>
      </c>
      <c r="C22" s="287" t="s">
        <v>209</v>
      </c>
      <c r="D22" s="288"/>
      <c r="E22" s="288"/>
      <c r="F22" s="288"/>
      <c r="G22" s="289"/>
      <c r="H22" s="287" t="s">
        <v>121</v>
      </c>
      <c r="I22" s="288"/>
      <c r="J22" s="288"/>
      <c r="K22" s="288"/>
      <c r="L22" s="289"/>
      <c r="M22" s="250" t="s">
        <v>121</v>
      </c>
      <c r="N22" s="250"/>
      <c r="O22" s="250"/>
      <c r="P22" s="250"/>
      <c r="Q22" s="250"/>
      <c r="R22" s="250" t="s">
        <v>122</v>
      </c>
      <c r="S22" s="250"/>
      <c r="T22" s="250"/>
      <c r="U22" s="250"/>
      <c r="V22" s="250"/>
      <c r="W22" s="155">
        <v>12</v>
      </c>
      <c r="X22" s="250" t="s">
        <v>158</v>
      </c>
      <c r="Y22" s="250"/>
      <c r="Z22" s="250"/>
      <c r="AA22" s="250"/>
      <c r="AB22" s="250"/>
      <c r="AC22" s="250"/>
      <c r="AD22" s="244"/>
      <c r="AE22" s="251" t="s">
        <v>207</v>
      </c>
      <c r="AF22" s="251"/>
      <c r="AG22" s="251"/>
      <c r="AH22" s="251"/>
      <c r="AI22" s="251"/>
      <c r="AJ22" s="147">
        <v>15.5</v>
      </c>
      <c r="AK22" s="251" t="s">
        <v>161</v>
      </c>
      <c r="AL22" s="251"/>
      <c r="AM22" s="251"/>
      <c r="AN22" s="251"/>
      <c r="AO22" s="251"/>
      <c r="AP22" s="151">
        <v>10</v>
      </c>
      <c r="AQ22" s="251" t="s">
        <v>123</v>
      </c>
      <c r="AR22" s="251"/>
      <c r="AS22" s="251"/>
      <c r="AT22" s="251"/>
      <c r="AU22" s="251"/>
      <c r="AV22" s="251" t="s">
        <v>123</v>
      </c>
      <c r="AW22" s="251"/>
      <c r="AX22" s="251"/>
      <c r="AY22" s="251"/>
      <c r="AZ22" s="251"/>
      <c r="BA22" s="251" t="s">
        <v>123</v>
      </c>
      <c r="BB22" s="251"/>
      <c r="BC22" s="251"/>
      <c r="BD22" s="251"/>
      <c r="BE22" s="251"/>
      <c r="BF22" s="251" t="s">
        <v>122</v>
      </c>
      <c r="BG22" s="251"/>
      <c r="BH22" s="251"/>
      <c r="BI22" s="251"/>
      <c r="BJ22" s="251"/>
      <c r="BK22" s="251" t="s">
        <v>122</v>
      </c>
      <c r="BL22" s="251"/>
      <c r="BM22" s="251"/>
      <c r="BN22" s="251"/>
      <c r="BO22" s="251"/>
      <c r="BP22" s="251" t="s">
        <v>122</v>
      </c>
      <c r="BQ22" s="251"/>
      <c r="BR22" s="251"/>
      <c r="BS22" s="251"/>
      <c r="BT22" s="251"/>
      <c r="BU22" s="251" t="s">
        <v>122</v>
      </c>
      <c r="BV22" s="251"/>
      <c r="BW22" s="251"/>
      <c r="BX22" s="251"/>
      <c r="BY22" s="251"/>
      <c r="BZ22" s="251" t="s">
        <v>124</v>
      </c>
      <c r="CA22" s="251"/>
      <c r="CB22" s="251"/>
      <c r="CC22" s="251"/>
      <c r="CD22" s="251"/>
      <c r="CE22" s="158">
        <v>13</v>
      </c>
      <c r="CF22" s="301" t="s">
        <v>164</v>
      </c>
      <c r="CG22" s="302"/>
      <c r="CH22" s="302"/>
      <c r="CI22" s="302"/>
      <c r="CJ22" s="252"/>
      <c r="CK22" s="177">
        <v>2</v>
      </c>
      <c r="CL22" s="251" t="s">
        <v>123</v>
      </c>
      <c r="CM22" s="251"/>
      <c r="CN22" s="251"/>
      <c r="CO22" s="251"/>
      <c r="CP22" s="251"/>
      <c r="CQ22" s="251" t="s">
        <v>212</v>
      </c>
      <c r="CR22" s="251"/>
      <c r="CS22" s="251"/>
      <c r="CT22" s="251"/>
      <c r="CU22" s="251"/>
      <c r="CV22" s="163">
        <v>3.5</v>
      </c>
      <c r="CW22" s="251" t="s">
        <v>164</v>
      </c>
      <c r="CX22" s="251"/>
      <c r="CY22" s="251"/>
      <c r="CZ22" s="251"/>
      <c r="DA22" s="251"/>
      <c r="DB22" s="251" t="s">
        <v>165</v>
      </c>
      <c r="DC22" s="251"/>
      <c r="DD22" s="251"/>
      <c r="DE22" s="251"/>
      <c r="DF22" s="251"/>
      <c r="DG22" s="251" t="s">
        <v>166</v>
      </c>
      <c r="DH22" s="251"/>
      <c r="DI22" s="251"/>
      <c r="DJ22" s="251"/>
      <c r="DK22" s="251"/>
      <c r="DL22" s="170">
        <v>4.5</v>
      </c>
      <c r="DM22" s="251" t="s">
        <v>125</v>
      </c>
      <c r="DN22" s="251"/>
      <c r="DO22" s="251"/>
      <c r="DP22" s="251"/>
      <c r="DQ22" s="251"/>
      <c r="DR22" s="168">
        <v>0.5</v>
      </c>
    </row>
    <row r="23" spans="1:122" ht="17.25" customHeight="1" x14ac:dyDescent="0.25">
      <c r="A23" s="73" t="s">
        <v>170</v>
      </c>
      <c r="B23" s="63">
        <f>W23+AJ23+AP23+CE23+CK23+CV23+DL23+DR23</f>
        <v>42</v>
      </c>
      <c r="C23" s="287" t="s">
        <v>126</v>
      </c>
      <c r="D23" s="288"/>
      <c r="E23" s="288"/>
      <c r="F23" s="288"/>
      <c r="G23" s="289"/>
      <c r="H23" s="287"/>
      <c r="I23" s="288"/>
      <c r="J23" s="288"/>
      <c r="K23" s="288"/>
      <c r="L23" s="289"/>
      <c r="M23" s="250"/>
      <c r="N23" s="250"/>
      <c r="O23" s="250"/>
      <c r="P23" s="250"/>
      <c r="Q23" s="250"/>
      <c r="R23" s="250" t="s">
        <v>127</v>
      </c>
      <c r="S23" s="250"/>
      <c r="T23" s="250"/>
      <c r="U23" s="250"/>
      <c r="V23" s="250"/>
      <c r="W23" s="155">
        <v>27</v>
      </c>
      <c r="X23" s="250" t="s">
        <v>128</v>
      </c>
      <c r="Y23" s="250"/>
      <c r="Z23" s="250"/>
      <c r="AA23" s="250"/>
      <c r="AB23" s="250"/>
      <c r="AC23" s="250"/>
      <c r="AD23" s="180"/>
      <c r="AE23" s="252"/>
      <c r="AF23" s="251"/>
      <c r="AG23" s="251"/>
      <c r="AH23" s="251"/>
      <c r="AI23" s="251"/>
      <c r="AJ23" s="147">
        <v>10</v>
      </c>
      <c r="AK23" s="251" t="s">
        <v>162</v>
      </c>
      <c r="AL23" s="251"/>
      <c r="AM23" s="251"/>
      <c r="AN23" s="251"/>
      <c r="AO23" s="251"/>
      <c r="AP23" s="151">
        <v>5</v>
      </c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"/>
      <c r="CF23" s="301"/>
      <c r="CG23" s="302"/>
      <c r="CH23" s="302"/>
      <c r="CI23" s="302"/>
      <c r="CJ23" s="252"/>
      <c r="CK23" s="178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"/>
      <c r="CW23" s="251"/>
      <c r="CX23" s="251"/>
      <c r="CY23" s="251"/>
      <c r="CZ23" s="251"/>
      <c r="DA23" s="251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"/>
      <c r="DM23" s="250"/>
      <c r="DN23" s="250"/>
      <c r="DO23" s="250"/>
      <c r="DP23" s="250"/>
      <c r="DQ23" s="250"/>
      <c r="DR23" s="25"/>
    </row>
    <row r="24" spans="1:122" ht="14.25" customHeight="1" x14ac:dyDescent="0.25">
      <c r="A24" s="73" t="s">
        <v>172</v>
      </c>
      <c r="B24" s="64">
        <v>10</v>
      </c>
      <c r="C24" s="264"/>
      <c r="D24" s="265"/>
      <c r="E24" s="265"/>
      <c r="F24" s="265"/>
      <c r="G24" s="266"/>
      <c r="H24" s="214"/>
      <c r="I24" s="215"/>
      <c r="J24" s="215"/>
      <c r="K24" s="215"/>
      <c r="L24" s="216"/>
      <c r="M24" s="214"/>
      <c r="N24" s="215"/>
      <c r="O24" s="215"/>
      <c r="P24" s="215"/>
      <c r="Q24" s="216"/>
      <c r="R24" s="214"/>
      <c r="S24" s="215"/>
      <c r="T24" s="215"/>
      <c r="U24" s="215"/>
      <c r="V24" s="216"/>
      <c r="W24" s="25"/>
      <c r="X24" s="264" t="s">
        <v>171</v>
      </c>
      <c r="Y24" s="265"/>
      <c r="Z24" s="265"/>
      <c r="AA24" s="265"/>
      <c r="AB24" s="265"/>
      <c r="AC24" s="266"/>
      <c r="AD24" s="187"/>
      <c r="AE24" s="135"/>
      <c r="AF24" s="135"/>
      <c r="AG24" s="135"/>
      <c r="AH24" s="135"/>
      <c r="AI24" s="135"/>
      <c r="AJ24" s="147">
        <v>6</v>
      </c>
      <c r="AK24" s="290" t="s">
        <v>163</v>
      </c>
      <c r="AL24" s="291"/>
      <c r="AM24" s="291"/>
      <c r="AN24" s="291"/>
      <c r="AO24" s="292"/>
      <c r="AP24" s="152">
        <v>4</v>
      </c>
      <c r="AQ24" s="217"/>
      <c r="AR24" s="218"/>
      <c r="AS24" s="218"/>
      <c r="AT24" s="218"/>
      <c r="AU24" s="219"/>
      <c r="AV24" s="217"/>
      <c r="AW24" s="218"/>
      <c r="AX24" s="218"/>
      <c r="AY24" s="218"/>
      <c r="AZ24" s="219"/>
      <c r="BA24" s="214"/>
      <c r="BB24" s="215"/>
      <c r="BC24" s="215"/>
      <c r="BD24" s="215"/>
      <c r="BE24" s="216"/>
      <c r="BF24" s="214"/>
      <c r="BG24" s="215"/>
      <c r="BH24" s="215"/>
      <c r="BI24" s="215"/>
      <c r="BJ24" s="216"/>
      <c r="BK24" s="214"/>
      <c r="BL24" s="215"/>
      <c r="BM24" s="215"/>
      <c r="BN24" s="215"/>
      <c r="BO24" s="216"/>
      <c r="BP24" s="52"/>
      <c r="BQ24" s="52"/>
      <c r="BR24" s="52"/>
      <c r="BS24" s="52"/>
      <c r="BT24" s="52"/>
      <c r="BU24" s="217"/>
      <c r="BV24" s="218"/>
      <c r="BW24" s="218"/>
      <c r="BX24" s="218"/>
      <c r="BY24" s="219"/>
      <c r="BZ24" s="217"/>
      <c r="CA24" s="218"/>
      <c r="CB24" s="218"/>
      <c r="CC24" s="218"/>
      <c r="CD24" s="219"/>
      <c r="CE24" s="25"/>
      <c r="CF24" s="214"/>
      <c r="CG24" s="215"/>
      <c r="CH24" s="215"/>
      <c r="CI24" s="215"/>
      <c r="CJ24" s="216"/>
      <c r="CK24" s="135"/>
      <c r="CL24" s="214"/>
      <c r="CM24" s="215"/>
      <c r="CN24" s="215"/>
      <c r="CO24" s="215"/>
      <c r="CP24" s="216"/>
      <c r="CQ24" s="214"/>
      <c r="CR24" s="215"/>
      <c r="CS24" s="215"/>
      <c r="CT24" s="215"/>
      <c r="CU24" s="216"/>
      <c r="CV24" s="25"/>
      <c r="CW24" s="217"/>
      <c r="CX24" s="218"/>
      <c r="CY24" s="218"/>
      <c r="CZ24" s="218"/>
      <c r="DA24" s="219"/>
      <c r="DB24" s="293"/>
      <c r="DC24" s="294"/>
      <c r="DD24" s="294"/>
      <c r="DE24" s="294"/>
      <c r="DF24" s="295"/>
      <c r="DG24" s="53"/>
      <c r="DH24" s="53"/>
      <c r="DI24" s="53"/>
      <c r="DJ24" s="53"/>
      <c r="DK24" s="53"/>
      <c r="DL24" s="25"/>
      <c r="DM24" s="53"/>
      <c r="DN24" s="53"/>
      <c r="DO24" s="53"/>
      <c r="DP24" s="53"/>
      <c r="DQ24" s="53"/>
      <c r="DR24" s="25"/>
    </row>
    <row r="25" spans="1:122" ht="15" customHeight="1" x14ac:dyDescent="0.25">
      <c r="A25" s="73" t="s">
        <v>173</v>
      </c>
      <c r="B25" s="64">
        <v>3</v>
      </c>
      <c r="C25" s="214"/>
      <c r="D25" s="215"/>
      <c r="E25" s="215"/>
      <c r="F25" s="215"/>
      <c r="G25" s="216"/>
      <c r="H25" s="214"/>
      <c r="I25" s="215"/>
      <c r="J25" s="215"/>
      <c r="K25" s="215"/>
      <c r="L25" s="216"/>
      <c r="M25" s="214"/>
      <c r="N25" s="215"/>
      <c r="O25" s="215"/>
      <c r="P25" s="215"/>
      <c r="Q25" s="216"/>
      <c r="R25" s="214"/>
      <c r="S25" s="215"/>
      <c r="T25" s="215"/>
      <c r="U25" s="215"/>
      <c r="V25" s="216"/>
      <c r="W25" s="25"/>
      <c r="X25" s="261" t="s">
        <v>159</v>
      </c>
      <c r="Y25" s="262"/>
      <c r="Z25" s="262"/>
      <c r="AA25" s="262"/>
      <c r="AB25" s="262"/>
      <c r="AC25" s="263"/>
      <c r="AD25" s="187"/>
      <c r="AE25" s="135"/>
      <c r="AF25" s="135"/>
      <c r="AG25" s="135"/>
      <c r="AH25" s="135"/>
      <c r="AI25" s="135"/>
      <c r="AJ25" s="147">
        <v>2</v>
      </c>
      <c r="AK25" s="261" t="s">
        <v>129</v>
      </c>
      <c r="AL25" s="262"/>
      <c r="AM25" s="262"/>
      <c r="AN25" s="262"/>
      <c r="AO25" s="263"/>
      <c r="AP25" s="153">
        <v>1</v>
      </c>
      <c r="AQ25" s="217"/>
      <c r="AR25" s="218"/>
      <c r="AS25" s="218"/>
      <c r="AT25" s="218"/>
      <c r="AU25" s="219"/>
      <c r="AV25" s="217"/>
      <c r="AW25" s="218"/>
      <c r="AX25" s="218"/>
      <c r="AY25" s="218"/>
      <c r="AZ25" s="219"/>
      <c r="BA25" s="214"/>
      <c r="BB25" s="215"/>
      <c r="BC25" s="215"/>
      <c r="BD25" s="215"/>
      <c r="BE25" s="216"/>
      <c r="BF25" s="214"/>
      <c r="BG25" s="215"/>
      <c r="BH25" s="215"/>
      <c r="BI25" s="215"/>
      <c r="BJ25" s="216"/>
      <c r="BK25" s="214"/>
      <c r="BL25" s="215"/>
      <c r="BM25" s="215"/>
      <c r="BN25" s="215"/>
      <c r="BO25" s="216"/>
      <c r="BP25" s="52"/>
      <c r="BQ25" s="52"/>
      <c r="BR25" s="52"/>
      <c r="BS25" s="52"/>
      <c r="BT25" s="52"/>
      <c r="BU25" s="217"/>
      <c r="BV25" s="218"/>
      <c r="BW25" s="218"/>
      <c r="BX25" s="218"/>
      <c r="BY25" s="219"/>
      <c r="BZ25" s="217"/>
      <c r="CA25" s="218"/>
      <c r="CB25" s="218"/>
      <c r="CC25" s="218"/>
      <c r="CD25" s="219"/>
      <c r="CE25" s="25"/>
      <c r="CF25" s="214"/>
      <c r="CG25" s="215"/>
      <c r="CH25" s="215"/>
      <c r="CI25" s="215"/>
      <c r="CJ25" s="216"/>
      <c r="CK25" s="135"/>
      <c r="CL25" s="214"/>
      <c r="CM25" s="215"/>
      <c r="CN25" s="215"/>
      <c r="CO25" s="215"/>
      <c r="CP25" s="216"/>
      <c r="CQ25" s="214"/>
      <c r="CR25" s="215"/>
      <c r="CS25" s="215"/>
      <c r="CT25" s="215"/>
      <c r="CU25" s="216"/>
      <c r="CV25" s="25"/>
      <c r="CW25" s="217"/>
      <c r="CX25" s="218"/>
      <c r="CY25" s="218"/>
      <c r="CZ25" s="218"/>
      <c r="DA25" s="219"/>
      <c r="DB25" s="214"/>
      <c r="DC25" s="215"/>
      <c r="DD25" s="215"/>
      <c r="DE25" s="215"/>
      <c r="DF25" s="216"/>
      <c r="DG25" s="53"/>
      <c r="DH25" s="53"/>
      <c r="DI25" s="53"/>
      <c r="DJ25" s="53"/>
      <c r="DK25" s="53"/>
      <c r="DL25" s="25"/>
      <c r="DM25" s="53"/>
      <c r="DN25" s="53"/>
      <c r="DO25" s="53"/>
      <c r="DP25" s="53"/>
      <c r="DQ25" s="53"/>
      <c r="DR25" s="25"/>
    </row>
    <row r="26" spans="1:122" ht="12.75" customHeight="1" x14ac:dyDescent="0.25">
      <c r="A26" s="73" t="s">
        <v>174</v>
      </c>
      <c r="B26" s="64">
        <v>20</v>
      </c>
      <c r="C26" s="214"/>
      <c r="D26" s="215"/>
      <c r="E26" s="215"/>
      <c r="F26" s="215"/>
      <c r="G26" s="216"/>
      <c r="H26" s="214"/>
      <c r="I26" s="215"/>
      <c r="J26" s="215"/>
      <c r="K26" s="215"/>
      <c r="L26" s="216"/>
      <c r="M26" s="214"/>
      <c r="N26" s="215"/>
      <c r="O26" s="215"/>
      <c r="P26" s="215"/>
      <c r="Q26" s="216"/>
      <c r="R26" s="214"/>
      <c r="S26" s="215"/>
      <c r="T26" s="215"/>
      <c r="U26" s="215"/>
      <c r="V26" s="216"/>
      <c r="W26" s="25"/>
      <c r="X26" s="264" t="s">
        <v>191</v>
      </c>
      <c r="Y26" s="265"/>
      <c r="Z26" s="265"/>
      <c r="AA26" s="265"/>
      <c r="AB26" s="265"/>
      <c r="AC26" s="266"/>
      <c r="AD26" s="187"/>
      <c r="AE26" s="135"/>
      <c r="AF26" s="135"/>
      <c r="AG26" s="135"/>
      <c r="AH26" s="135"/>
      <c r="AI26" s="135"/>
      <c r="AJ26" s="147">
        <v>14</v>
      </c>
      <c r="AK26" s="290" t="s">
        <v>192</v>
      </c>
      <c r="AL26" s="291"/>
      <c r="AM26" s="291"/>
      <c r="AN26" s="291"/>
      <c r="AO26" s="292"/>
      <c r="AP26" s="152">
        <v>6</v>
      </c>
      <c r="AQ26" s="217"/>
      <c r="AR26" s="218"/>
      <c r="AS26" s="218"/>
      <c r="AT26" s="218"/>
      <c r="AU26" s="219"/>
      <c r="AV26" s="217"/>
      <c r="AW26" s="218"/>
      <c r="AX26" s="218"/>
      <c r="AY26" s="218"/>
      <c r="AZ26" s="219"/>
      <c r="BA26" s="214"/>
      <c r="BB26" s="215"/>
      <c r="BC26" s="215"/>
      <c r="BD26" s="215"/>
      <c r="BE26" s="216"/>
      <c r="BF26" s="214"/>
      <c r="BG26" s="215"/>
      <c r="BH26" s="215"/>
      <c r="BI26" s="215"/>
      <c r="BJ26" s="216"/>
      <c r="BK26" s="214"/>
      <c r="BL26" s="215"/>
      <c r="BM26" s="215"/>
      <c r="BN26" s="215"/>
      <c r="BO26" s="216"/>
      <c r="BP26" s="52"/>
      <c r="BQ26" s="52"/>
      <c r="BR26" s="52"/>
      <c r="BS26" s="52"/>
      <c r="BT26" s="52"/>
      <c r="BU26" s="217"/>
      <c r="BV26" s="218"/>
      <c r="BW26" s="218"/>
      <c r="BX26" s="218"/>
      <c r="BY26" s="219"/>
      <c r="BZ26" s="217"/>
      <c r="CA26" s="218"/>
      <c r="CB26" s="218"/>
      <c r="CC26" s="218"/>
      <c r="CD26" s="219"/>
      <c r="CE26" s="25"/>
      <c r="CF26" s="214"/>
      <c r="CG26" s="215"/>
      <c r="CH26" s="215"/>
      <c r="CI26" s="215"/>
      <c r="CJ26" s="216"/>
      <c r="CK26" s="135"/>
      <c r="CL26" s="214"/>
      <c r="CM26" s="215"/>
      <c r="CN26" s="215"/>
      <c r="CO26" s="215"/>
      <c r="CP26" s="216"/>
      <c r="CQ26" s="214"/>
      <c r="CR26" s="215"/>
      <c r="CS26" s="215"/>
      <c r="CT26" s="215"/>
      <c r="CU26" s="216"/>
      <c r="CV26" s="25"/>
      <c r="CW26" s="217"/>
      <c r="CX26" s="218"/>
      <c r="CY26" s="218"/>
      <c r="CZ26" s="218"/>
      <c r="DA26" s="219"/>
      <c r="DB26" s="214"/>
      <c r="DC26" s="215"/>
      <c r="DD26" s="215"/>
      <c r="DE26" s="215"/>
      <c r="DF26" s="216"/>
      <c r="DG26" s="53"/>
      <c r="DH26" s="53"/>
      <c r="DI26" s="53"/>
      <c r="DJ26" s="53"/>
      <c r="DK26" s="53"/>
      <c r="DL26" s="25"/>
      <c r="DM26" s="53"/>
      <c r="DN26" s="53"/>
      <c r="DO26" s="53"/>
      <c r="DP26" s="53"/>
      <c r="DQ26" s="53"/>
      <c r="DR26" s="25"/>
    </row>
    <row r="27" spans="1:122" ht="15" customHeight="1" x14ac:dyDescent="0.25">
      <c r="A27" s="73" t="s">
        <v>175</v>
      </c>
      <c r="B27" s="64">
        <v>2</v>
      </c>
      <c r="C27" s="214"/>
      <c r="D27" s="215"/>
      <c r="E27" s="215"/>
      <c r="F27" s="215"/>
      <c r="G27" s="216"/>
      <c r="H27" s="214"/>
      <c r="I27" s="215"/>
      <c r="J27" s="215"/>
      <c r="K27" s="215"/>
      <c r="L27" s="216"/>
      <c r="M27" s="214"/>
      <c r="N27" s="215"/>
      <c r="O27" s="215"/>
      <c r="P27" s="215"/>
      <c r="Q27" s="216"/>
      <c r="R27" s="214"/>
      <c r="S27" s="215"/>
      <c r="T27" s="215"/>
      <c r="U27" s="215"/>
      <c r="V27" s="216"/>
      <c r="W27" s="25"/>
      <c r="X27" s="261" t="s">
        <v>160</v>
      </c>
      <c r="Y27" s="262"/>
      <c r="Z27" s="262"/>
      <c r="AA27" s="262"/>
      <c r="AB27" s="262"/>
      <c r="AC27" s="263"/>
      <c r="AD27" s="187"/>
      <c r="AE27" s="135"/>
      <c r="AF27" s="135"/>
      <c r="AG27" s="135"/>
      <c r="AH27" s="135"/>
      <c r="AI27" s="135"/>
      <c r="AJ27" s="147">
        <v>2</v>
      </c>
      <c r="AK27" s="296"/>
      <c r="AL27" s="297"/>
      <c r="AM27" s="297"/>
      <c r="AN27" s="297"/>
      <c r="AO27" s="298"/>
      <c r="AP27" s="154"/>
      <c r="AQ27" s="217"/>
      <c r="AR27" s="218"/>
      <c r="AS27" s="218"/>
      <c r="AT27" s="218"/>
      <c r="AU27" s="219"/>
      <c r="AV27" s="217"/>
      <c r="AW27" s="218"/>
      <c r="AX27" s="218"/>
      <c r="AY27" s="218"/>
      <c r="AZ27" s="219"/>
      <c r="BA27" s="214"/>
      <c r="BB27" s="215"/>
      <c r="BC27" s="215"/>
      <c r="BD27" s="215"/>
      <c r="BE27" s="216"/>
      <c r="BF27" s="214"/>
      <c r="BG27" s="215"/>
      <c r="BH27" s="215"/>
      <c r="BI27" s="215"/>
      <c r="BJ27" s="216"/>
      <c r="BK27" s="214"/>
      <c r="BL27" s="215"/>
      <c r="BM27" s="215"/>
      <c r="BN27" s="215"/>
      <c r="BO27" s="216"/>
      <c r="BP27" s="52"/>
      <c r="BQ27" s="52"/>
      <c r="BR27" s="52"/>
      <c r="BS27" s="52"/>
      <c r="BT27" s="52"/>
      <c r="BU27" s="217"/>
      <c r="BV27" s="218"/>
      <c r="BW27" s="218"/>
      <c r="BX27" s="218"/>
      <c r="BY27" s="219"/>
      <c r="BZ27" s="217"/>
      <c r="CA27" s="218"/>
      <c r="CB27" s="218"/>
      <c r="CC27" s="218"/>
      <c r="CD27" s="219"/>
      <c r="CE27" s="25"/>
      <c r="CF27" s="214"/>
      <c r="CG27" s="215"/>
      <c r="CH27" s="215"/>
      <c r="CI27" s="215"/>
      <c r="CJ27" s="216"/>
      <c r="CK27" s="135"/>
      <c r="CL27" s="214"/>
      <c r="CM27" s="215"/>
      <c r="CN27" s="215"/>
      <c r="CO27" s="215"/>
      <c r="CP27" s="216"/>
      <c r="CQ27" s="214"/>
      <c r="CR27" s="215"/>
      <c r="CS27" s="215"/>
      <c r="CT27" s="215"/>
      <c r="CU27" s="216"/>
      <c r="CV27" s="25"/>
      <c r="CW27" s="217"/>
      <c r="CX27" s="218"/>
      <c r="CY27" s="218"/>
      <c r="CZ27" s="218"/>
      <c r="DA27" s="219"/>
      <c r="DB27" s="293"/>
      <c r="DC27" s="294"/>
      <c r="DD27" s="294"/>
      <c r="DE27" s="294"/>
      <c r="DF27" s="295"/>
      <c r="DG27" s="53"/>
      <c r="DH27" s="53"/>
      <c r="DI27" s="53"/>
      <c r="DJ27" s="53"/>
      <c r="DK27" s="53"/>
      <c r="DL27" s="25"/>
      <c r="DM27" s="53"/>
      <c r="DN27" s="53"/>
      <c r="DO27" s="53"/>
      <c r="DP27" s="53"/>
      <c r="DQ27" s="53"/>
      <c r="DR27" s="25"/>
    </row>
    <row r="28" spans="1:122" ht="15" customHeight="1" x14ac:dyDescent="0.25">
      <c r="A28" s="73" t="s">
        <v>176</v>
      </c>
      <c r="B28" s="64">
        <v>4</v>
      </c>
      <c r="C28" s="214"/>
      <c r="D28" s="215"/>
      <c r="E28" s="215"/>
      <c r="F28" s="215"/>
      <c r="G28" s="216"/>
      <c r="H28" s="214"/>
      <c r="I28" s="215"/>
      <c r="J28" s="215"/>
      <c r="K28" s="215"/>
      <c r="L28" s="216"/>
      <c r="M28" s="214"/>
      <c r="N28" s="215"/>
      <c r="O28" s="215"/>
      <c r="P28" s="215"/>
      <c r="Q28" s="216"/>
      <c r="R28" s="214"/>
      <c r="S28" s="215"/>
      <c r="T28" s="215"/>
      <c r="U28" s="215"/>
      <c r="V28" s="216"/>
      <c r="W28" s="25"/>
      <c r="X28" s="264" t="s">
        <v>130</v>
      </c>
      <c r="Y28" s="265"/>
      <c r="Z28" s="265"/>
      <c r="AA28" s="265"/>
      <c r="AB28" s="265"/>
      <c r="AC28" s="266"/>
      <c r="AD28" s="187"/>
      <c r="AE28" s="135"/>
      <c r="AF28" s="135"/>
      <c r="AG28" s="135"/>
      <c r="AH28" s="135"/>
      <c r="AI28" s="135"/>
      <c r="AJ28" s="147">
        <v>2</v>
      </c>
      <c r="AK28" s="290" t="s">
        <v>130</v>
      </c>
      <c r="AL28" s="291"/>
      <c r="AM28" s="291"/>
      <c r="AN28" s="291"/>
      <c r="AO28" s="292"/>
      <c r="AP28" s="152">
        <v>2</v>
      </c>
      <c r="AQ28" s="217"/>
      <c r="AR28" s="218"/>
      <c r="AS28" s="218"/>
      <c r="AT28" s="218"/>
      <c r="AU28" s="219"/>
      <c r="AV28" s="217"/>
      <c r="AW28" s="218"/>
      <c r="AX28" s="218"/>
      <c r="AY28" s="218"/>
      <c r="AZ28" s="219"/>
      <c r="BA28" s="214"/>
      <c r="BB28" s="215"/>
      <c r="BC28" s="215"/>
      <c r="BD28" s="215"/>
      <c r="BE28" s="216"/>
      <c r="BF28" s="214"/>
      <c r="BG28" s="215"/>
      <c r="BH28" s="215"/>
      <c r="BI28" s="215"/>
      <c r="BJ28" s="216"/>
      <c r="BK28" s="214"/>
      <c r="BL28" s="215"/>
      <c r="BM28" s="215"/>
      <c r="BN28" s="215"/>
      <c r="BO28" s="216"/>
      <c r="BP28" s="52"/>
      <c r="BQ28" s="52"/>
      <c r="BR28" s="52"/>
      <c r="BS28" s="52"/>
      <c r="BT28" s="52"/>
      <c r="BU28" s="217"/>
      <c r="BV28" s="218"/>
      <c r="BW28" s="218"/>
      <c r="BX28" s="218"/>
      <c r="BY28" s="219"/>
      <c r="BZ28" s="217"/>
      <c r="CA28" s="218"/>
      <c r="CB28" s="218"/>
      <c r="CC28" s="218"/>
      <c r="CD28" s="219"/>
      <c r="CE28" s="25"/>
      <c r="CF28" s="214"/>
      <c r="CG28" s="215"/>
      <c r="CH28" s="215"/>
      <c r="CI28" s="215"/>
      <c r="CJ28" s="216"/>
      <c r="CK28" s="135"/>
      <c r="CL28" s="214"/>
      <c r="CM28" s="215"/>
      <c r="CN28" s="215"/>
      <c r="CO28" s="215"/>
      <c r="CP28" s="216"/>
      <c r="CQ28" s="214"/>
      <c r="CR28" s="215"/>
      <c r="CS28" s="215"/>
      <c r="CT28" s="215"/>
      <c r="CU28" s="216"/>
      <c r="CV28" s="25"/>
      <c r="CW28" s="217"/>
      <c r="CX28" s="218"/>
      <c r="CY28" s="218"/>
      <c r="CZ28" s="218"/>
      <c r="DA28" s="219"/>
      <c r="DB28" s="214"/>
      <c r="DC28" s="215"/>
      <c r="DD28" s="215"/>
      <c r="DE28" s="215"/>
      <c r="DF28" s="216"/>
      <c r="DG28" s="53"/>
      <c r="DH28" s="53"/>
      <c r="DI28" s="53"/>
      <c r="DJ28" s="53"/>
      <c r="DK28" s="53"/>
      <c r="DL28" s="25"/>
      <c r="DM28" s="53"/>
      <c r="DN28" s="53"/>
      <c r="DO28" s="53"/>
      <c r="DP28" s="53"/>
      <c r="DQ28" s="53"/>
      <c r="DR28" s="25"/>
    </row>
    <row r="29" spans="1:122" ht="13.5" customHeight="1" x14ac:dyDescent="0.25">
      <c r="A29" s="72" t="s">
        <v>177</v>
      </c>
      <c r="B29" s="64">
        <v>3</v>
      </c>
      <c r="C29" s="214"/>
      <c r="D29" s="215"/>
      <c r="E29" s="215"/>
      <c r="F29" s="215"/>
      <c r="G29" s="216"/>
      <c r="H29" s="214"/>
      <c r="I29" s="215"/>
      <c r="J29" s="215"/>
      <c r="K29" s="215"/>
      <c r="L29" s="216"/>
      <c r="M29" s="214"/>
      <c r="N29" s="215"/>
      <c r="O29" s="215"/>
      <c r="P29" s="215"/>
      <c r="Q29" s="216"/>
      <c r="R29" s="214"/>
      <c r="S29" s="215"/>
      <c r="T29" s="215"/>
      <c r="U29" s="215"/>
      <c r="V29" s="216"/>
      <c r="W29" s="25"/>
      <c r="X29" s="264" t="s">
        <v>131</v>
      </c>
      <c r="Y29" s="265"/>
      <c r="Z29" s="265"/>
      <c r="AA29" s="265"/>
      <c r="AB29" s="265"/>
      <c r="AC29" s="266"/>
      <c r="AD29" s="187"/>
      <c r="AE29" s="135"/>
      <c r="AF29" s="135"/>
      <c r="AG29" s="135"/>
      <c r="AH29" s="135"/>
      <c r="AI29" s="135"/>
      <c r="AJ29" s="147">
        <v>2</v>
      </c>
      <c r="AK29" s="290" t="s">
        <v>178</v>
      </c>
      <c r="AL29" s="291"/>
      <c r="AM29" s="291"/>
      <c r="AN29" s="291"/>
      <c r="AO29" s="292"/>
      <c r="AP29" s="152">
        <v>1</v>
      </c>
      <c r="AQ29" s="217"/>
      <c r="AR29" s="218"/>
      <c r="AS29" s="218"/>
      <c r="AT29" s="218"/>
      <c r="AU29" s="219"/>
      <c r="AV29" s="217"/>
      <c r="AW29" s="218"/>
      <c r="AX29" s="218"/>
      <c r="AY29" s="218"/>
      <c r="AZ29" s="219"/>
      <c r="BA29" s="214"/>
      <c r="BB29" s="215"/>
      <c r="BC29" s="215"/>
      <c r="BD29" s="215"/>
      <c r="BE29" s="216"/>
      <c r="BF29" s="214"/>
      <c r="BG29" s="215"/>
      <c r="BH29" s="215"/>
      <c r="BI29" s="215"/>
      <c r="BJ29" s="216"/>
      <c r="BK29" s="214"/>
      <c r="BL29" s="215"/>
      <c r="BM29" s="215"/>
      <c r="BN29" s="215"/>
      <c r="BO29" s="216"/>
      <c r="BP29" s="52"/>
      <c r="BQ29" s="52"/>
      <c r="BR29" s="52"/>
      <c r="BS29" s="52"/>
      <c r="BT29" s="52"/>
      <c r="BU29" s="217"/>
      <c r="BV29" s="218"/>
      <c r="BW29" s="218"/>
      <c r="BX29" s="218"/>
      <c r="BY29" s="219"/>
      <c r="BZ29" s="217"/>
      <c r="CA29" s="218"/>
      <c r="CB29" s="218"/>
      <c r="CC29" s="218"/>
      <c r="CD29" s="219"/>
      <c r="CE29" s="25"/>
      <c r="CF29" s="214"/>
      <c r="CG29" s="215"/>
      <c r="CH29" s="215"/>
      <c r="CI29" s="215"/>
      <c r="CJ29" s="216"/>
      <c r="CK29" s="135"/>
      <c r="CL29" s="214"/>
      <c r="CM29" s="215"/>
      <c r="CN29" s="215"/>
      <c r="CO29" s="215"/>
      <c r="CP29" s="216"/>
      <c r="CQ29" s="214"/>
      <c r="CR29" s="215"/>
      <c r="CS29" s="215"/>
      <c r="CT29" s="215"/>
      <c r="CU29" s="216"/>
      <c r="CV29" s="25"/>
      <c r="CW29" s="217"/>
      <c r="CX29" s="218"/>
      <c r="CY29" s="218"/>
      <c r="CZ29" s="218"/>
      <c r="DA29" s="219"/>
      <c r="DB29" s="214"/>
      <c r="DC29" s="215"/>
      <c r="DD29" s="215"/>
      <c r="DE29" s="215"/>
      <c r="DF29" s="216"/>
      <c r="DG29" s="53"/>
      <c r="DH29" s="53"/>
      <c r="DI29" s="53"/>
      <c r="DJ29" s="53"/>
      <c r="DK29" s="53"/>
      <c r="DL29" s="25" t="s">
        <v>167</v>
      </c>
      <c r="DM29" s="53"/>
      <c r="DN29" s="53"/>
      <c r="DO29" s="53"/>
      <c r="DP29" s="53"/>
      <c r="DQ29" s="53"/>
      <c r="DR29" s="25"/>
    </row>
    <row r="30" spans="1:122" x14ac:dyDescent="0.25">
      <c r="A30" s="54" t="s">
        <v>181</v>
      </c>
      <c r="B30" s="64"/>
      <c r="C30" s="54"/>
      <c r="D30" s="55"/>
      <c r="E30" s="55"/>
      <c r="F30" s="55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257"/>
      <c r="S30" s="257"/>
      <c r="T30" s="257"/>
      <c r="U30" s="257"/>
      <c r="V30" s="257"/>
      <c r="W30" s="57"/>
      <c r="X30" s="16"/>
      <c r="Y30" s="55"/>
      <c r="Z30" s="55"/>
      <c r="AA30" s="55"/>
      <c r="AB30" s="55"/>
      <c r="AC30" s="16"/>
      <c r="AD30" s="56"/>
      <c r="AE30" s="56"/>
      <c r="AF30" s="55"/>
      <c r="AG30" s="55"/>
      <c r="AH30" s="55"/>
      <c r="AI30" s="56"/>
      <c r="AJ30" s="134"/>
      <c r="AK30" s="253"/>
      <c r="AL30" s="253"/>
      <c r="AM30" s="253"/>
      <c r="AN30" s="253"/>
      <c r="AO30" s="253"/>
      <c r="AP30" s="134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16"/>
      <c r="BB30" s="55"/>
      <c r="BC30" s="55"/>
      <c r="BD30" s="55"/>
      <c r="BE30" s="16"/>
      <c r="BF30" s="257"/>
      <c r="BG30" s="257"/>
      <c r="BH30" s="257"/>
      <c r="BI30" s="257"/>
      <c r="BJ30" s="257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59"/>
      <c r="CF30" s="254"/>
      <c r="CG30" s="255"/>
      <c r="CH30" s="255"/>
      <c r="CI30" s="255"/>
      <c r="CJ30" s="256"/>
      <c r="CK30" s="17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16"/>
      <c r="DC30" s="59"/>
      <c r="DD30" s="59"/>
      <c r="DE30" s="59"/>
      <c r="DF30" s="16"/>
      <c r="DG30" s="58"/>
      <c r="DH30" s="58"/>
      <c r="DI30" s="58"/>
      <c r="DJ30" s="58"/>
      <c r="DK30" s="58"/>
      <c r="DL30" s="59"/>
      <c r="DM30" s="58"/>
      <c r="DN30" s="58"/>
      <c r="DO30" s="58"/>
      <c r="DP30" s="58"/>
      <c r="DQ30" s="58"/>
      <c r="DR30" s="59"/>
    </row>
    <row r="31" spans="1:122" ht="27" customHeight="1" x14ac:dyDescent="0.25">
      <c r="A31" s="260" t="s">
        <v>187</v>
      </c>
      <c r="B31" s="112">
        <f>W31+AJ31+AK31+CE31+CV31+DL31+DR31</f>
        <v>24.4</v>
      </c>
      <c r="C31" s="51">
        <v>3</v>
      </c>
      <c r="D31" s="51"/>
      <c r="E31" s="51"/>
      <c r="F31" s="51"/>
      <c r="G31" s="19" t="s">
        <v>132</v>
      </c>
      <c r="H31" s="51">
        <v>0.8</v>
      </c>
      <c r="I31" s="51"/>
      <c r="J31" s="51"/>
      <c r="K31" s="51" t="s">
        <v>188</v>
      </c>
      <c r="L31" s="25" t="s">
        <v>105</v>
      </c>
      <c r="M31" s="51">
        <v>0.8</v>
      </c>
      <c r="N31" s="51"/>
      <c r="O31" s="51"/>
      <c r="P31" s="51"/>
      <c r="Q31" s="19" t="s">
        <v>132</v>
      </c>
      <c r="R31" s="51">
        <v>0.2</v>
      </c>
      <c r="S31" s="51"/>
      <c r="T31" s="51"/>
      <c r="U31" s="51"/>
      <c r="V31" s="19" t="s">
        <v>132</v>
      </c>
      <c r="W31" s="155">
        <v>8.5</v>
      </c>
      <c r="X31" s="51">
        <v>4</v>
      </c>
      <c r="Y31" s="51"/>
      <c r="Z31" s="51"/>
      <c r="AA31" s="51"/>
      <c r="AB31" s="51"/>
      <c r="AC31" s="19" t="s">
        <v>133</v>
      </c>
      <c r="AD31" s="181"/>
      <c r="AE31" s="137">
        <v>0.1</v>
      </c>
      <c r="AF31" s="51"/>
      <c r="AG31" s="51"/>
      <c r="AH31" s="51"/>
      <c r="AI31" s="137" t="s">
        <v>208</v>
      </c>
      <c r="AJ31" s="146">
        <f>X31+AE31</f>
        <v>4.0999999999999996</v>
      </c>
      <c r="AK31" s="166">
        <v>4</v>
      </c>
      <c r="AL31" s="34"/>
      <c r="AM31" s="34"/>
      <c r="AN31" s="35"/>
      <c r="AO31" s="25" t="s">
        <v>133</v>
      </c>
      <c r="AP31" s="136"/>
      <c r="AQ31" s="34">
        <v>0.3</v>
      </c>
      <c r="AR31" s="34"/>
      <c r="AS31" s="34"/>
      <c r="AT31" s="34"/>
      <c r="AU31" s="25" t="s">
        <v>106</v>
      </c>
      <c r="AV31" s="96">
        <v>0.2</v>
      </c>
      <c r="AW31" s="96"/>
      <c r="AX31" s="96"/>
      <c r="AY31" s="96"/>
      <c r="AZ31" s="98" t="s">
        <v>106</v>
      </c>
      <c r="BA31" s="51">
        <v>0.1</v>
      </c>
      <c r="BB31" s="51"/>
      <c r="BC31" s="51"/>
      <c r="BD31" s="51"/>
      <c r="BE31" s="19" t="s">
        <v>134</v>
      </c>
      <c r="BF31" s="51"/>
      <c r="BG31" s="51"/>
      <c r="BH31" s="51"/>
      <c r="BI31" s="51"/>
      <c r="BJ31" s="19" t="s">
        <v>135</v>
      </c>
      <c r="BK31" s="51">
        <v>0.1</v>
      </c>
      <c r="BL31" s="51"/>
      <c r="BM31" s="51"/>
      <c r="BN31" s="51"/>
      <c r="BO31" s="19" t="s">
        <v>136</v>
      </c>
      <c r="BP31" s="51">
        <v>0.1</v>
      </c>
      <c r="BQ31" s="51"/>
      <c r="BR31" s="51"/>
      <c r="BS31" s="51"/>
      <c r="BT31" s="19" t="s">
        <v>136</v>
      </c>
      <c r="BU31" s="34">
        <v>0.2</v>
      </c>
      <c r="BV31" s="34"/>
      <c r="BW31" s="34"/>
      <c r="BX31" s="34"/>
      <c r="BY31" s="25" t="s">
        <v>137</v>
      </c>
      <c r="BZ31" s="34">
        <v>1</v>
      </c>
      <c r="CA31" s="34"/>
      <c r="CB31" s="34"/>
      <c r="CC31" s="34"/>
      <c r="CD31" s="25" t="s">
        <v>49</v>
      </c>
      <c r="CE31" s="158">
        <f>AK31+AQ31+AV31+BA31+BF31+BK31+BP31+BU31+BZ31</f>
        <v>5.9999999999999991</v>
      </c>
      <c r="CF31" s="140"/>
      <c r="CG31" s="34"/>
      <c r="CH31" s="34"/>
      <c r="CI31" s="34"/>
      <c r="CJ31" s="25" t="s">
        <v>49</v>
      </c>
      <c r="CK31" s="167">
        <v>1</v>
      </c>
      <c r="CL31" s="25">
        <v>0.6</v>
      </c>
      <c r="CM31" s="51"/>
      <c r="CN31" s="51"/>
      <c r="CO31" s="51"/>
      <c r="CP31" s="25" t="s">
        <v>138</v>
      </c>
      <c r="CQ31" s="25">
        <v>0.1</v>
      </c>
      <c r="CR31" s="51"/>
      <c r="CS31" s="51"/>
      <c r="CT31" s="51"/>
      <c r="CU31" s="25" t="s">
        <v>138</v>
      </c>
      <c r="CV31" s="163">
        <f>CL31+CQ31</f>
        <v>0.7</v>
      </c>
      <c r="CW31" s="25">
        <v>0.4</v>
      </c>
      <c r="CX31" s="34"/>
      <c r="CY31" s="34"/>
      <c r="CZ31" s="34"/>
      <c r="DA31" s="25" t="s">
        <v>49</v>
      </c>
      <c r="DB31" s="51">
        <v>0.5</v>
      </c>
      <c r="DC31" s="51"/>
      <c r="DD31" s="51"/>
      <c r="DE31" s="51"/>
      <c r="DF31" s="19" t="s">
        <v>139</v>
      </c>
      <c r="DG31" s="51">
        <v>0.1</v>
      </c>
      <c r="DH31" s="51"/>
      <c r="DI31" s="51"/>
      <c r="DJ31" s="51"/>
      <c r="DK31" s="19" t="s">
        <v>140</v>
      </c>
      <c r="DL31" s="170">
        <f>CW31+DB31</f>
        <v>0.9</v>
      </c>
      <c r="DM31" s="19"/>
      <c r="DN31" s="19"/>
      <c r="DO31" s="19"/>
      <c r="DP31" s="19"/>
      <c r="DQ31" s="19" t="s">
        <v>140</v>
      </c>
      <c r="DR31" s="168">
        <v>0.2</v>
      </c>
    </row>
    <row r="32" spans="1:122" ht="26.25" customHeight="1" x14ac:dyDescent="0.25">
      <c r="A32" s="260"/>
      <c r="B32" s="64">
        <f>AK32+X32</f>
        <v>31</v>
      </c>
      <c r="C32" s="51"/>
      <c r="D32" s="51"/>
      <c r="E32" s="51"/>
      <c r="F32" s="51"/>
      <c r="G32" s="19" t="s">
        <v>141</v>
      </c>
      <c r="H32" s="51"/>
      <c r="I32" s="51"/>
      <c r="J32" s="51"/>
      <c r="K32" s="51"/>
      <c r="L32" s="19"/>
      <c r="M32" s="51"/>
      <c r="N32" s="51"/>
      <c r="O32" s="51"/>
      <c r="P32" s="51"/>
      <c r="Q32" s="19" t="s">
        <v>141</v>
      </c>
      <c r="R32" s="51"/>
      <c r="S32" s="51"/>
      <c r="T32" s="51"/>
      <c r="U32" s="51"/>
      <c r="V32" s="19" t="s">
        <v>141</v>
      </c>
      <c r="W32" s="34"/>
      <c r="X32" s="34">
        <v>18</v>
      </c>
      <c r="Y32" s="51"/>
      <c r="Z32" s="51"/>
      <c r="AA32" s="51"/>
      <c r="AB32" s="51"/>
      <c r="AC32" s="19" t="s">
        <v>142</v>
      </c>
      <c r="AD32" s="181"/>
      <c r="AE32" s="137"/>
      <c r="AF32" s="51"/>
      <c r="AG32" s="51"/>
      <c r="AH32" s="51"/>
      <c r="AI32" s="137"/>
      <c r="AJ32" s="21">
        <f>S32</f>
        <v>0</v>
      </c>
      <c r="AK32" s="34">
        <v>13</v>
      </c>
      <c r="AL32" s="34"/>
      <c r="AM32" s="34"/>
      <c r="AN32" s="35"/>
      <c r="AO32" s="25" t="s">
        <v>142</v>
      </c>
      <c r="AP32" s="136"/>
      <c r="AQ32" s="34"/>
      <c r="AR32" s="34"/>
      <c r="AS32" s="34"/>
      <c r="AT32" s="34"/>
      <c r="AU32" s="25" t="s">
        <v>110</v>
      </c>
      <c r="AV32" s="96"/>
      <c r="AW32" s="96"/>
      <c r="AX32" s="96"/>
      <c r="AY32" s="96"/>
      <c r="AZ32" s="98" t="s">
        <v>110</v>
      </c>
      <c r="BA32" s="51"/>
      <c r="BB32" s="51"/>
      <c r="BC32" s="51"/>
      <c r="BD32" s="51"/>
      <c r="BE32" s="19"/>
      <c r="BF32" s="51"/>
      <c r="BG32" s="51"/>
      <c r="BH32" s="51"/>
      <c r="BI32" s="51"/>
      <c r="BJ32" s="19"/>
      <c r="BK32" s="51"/>
      <c r="BL32" s="51"/>
      <c r="BM32" s="51"/>
      <c r="BN32" s="51"/>
      <c r="BO32" s="19"/>
      <c r="BP32" s="19"/>
      <c r="BQ32" s="51"/>
      <c r="BR32" s="51"/>
      <c r="BS32" s="51"/>
      <c r="BT32" s="19"/>
      <c r="BU32" s="34"/>
      <c r="BV32" s="34"/>
      <c r="BW32" s="34"/>
      <c r="BX32" s="34"/>
      <c r="BY32" s="25"/>
      <c r="BZ32" s="34"/>
      <c r="CA32" s="34"/>
      <c r="CB32" s="34"/>
      <c r="CC32" s="34"/>
      <c r="CD32" s="25"/>
      <c r="CE32" s="34"/>
      <c r="CF32" s="34"/>
      <c r="CG32" s="34"/>
      <c r="CH32" s="34"/>
      <c r="CI32" s="34"/>
      <c r="CJ32" s="25"/>
      <c r="CK32" s="136"/>
      <c r="CL32" s="25"/>
      <c r="CM32" s="51"/>
      <c r="CN32" s="51"/>
      <c r="CO32" s="51"/>
      <c r="CP32" s="25"/>
      <c r="CQ32" s="25"/>
      <c r="CR32" s="51"/>
      <c r="CS32" s="51"/>
      <c r="CT32" s="51"/>
      <c r="CU32" s="25"/>
      <c r="CV32" s="25"/>
      <c r="CW32" s="25"/>
      <c r="CX32" s="34"/>
      <c r="CY32" s="34"/>
      <c r="CZ32" s="34"/>
      <c r="DA32" s="25"/>
      <c r="DB32" s="51"/>
      <c r="DC32" s="51"/>
      <c r="DD32" s="51"/>
      <c r="DE32" s="51"/>
      <c r="DF32" s="19"/>
      <c r="DG32" s="19"/>
      <c r="DH32" s="51"/>
      <c r="DI32" s="51"/>
      <c r="DJ32" s="51"/>
      <c r="DK32" s="19"/>
      <c r="DL32" s="34"/>
      <c r="DM32" s="19"/>
      <c r="DN32" s="19"/>
      <c r="DO32" s="19"/>
      <c r="DP32" s="19"/>
      <c r="DQ32" s="19"/>
      <c r="DR32" s="34"/>
    </row>
    <row r="33" spans="1:122" ht="22.5" customHeight="1" x14ac:dyDescent="0.25">
      <c r="A33" s="260"/>
      <c r="B33" s="64"/>
      <c r="C33" s="51"/>
      <c r="D33" s="51"/>
      <c r="E33" s="51"/>
      <c r="F33" s="51"/>
      <c r="G33" s="19" t="s">
        <v>110</v>
      </c>
      <c r="H33" s="51"/>
      <c r="I33" s="51"/>
      <c r="J33" s="51"/>
      <c r="K33" s="51"/>
      <c r="L33" s="19" t="s">
        <v>110</v>
      </c>
      <c r="M33" s="51"/>
      <c r="N33" s="51"/>
      <c r="O33" s="51"/>
      <c r="P33" s="51"/>
      <c r="Q33" s="19" t="s">
        <v>110</v>
      </c>
      <c r="R33" s="51"/>
      <c r="S33" s="51"/>
      <c r="T33" s="51"/>
      <c r="U33" s="51"/>
      <c r="V33" s="19" t="s">
        <v>110</v>
      </c>
      <c r="W33" s="34"/>
      <c r="X33" s="34"/>
      <c r="Y33" s="51"/>
      <c r="Z33" s="51"/>
      <c r="AA33" s="51"/>
      <c r="AB33" s="51"/>
      <c r="AC33" s="19"/>
      <c r="AD33" s="181"/>
      <c r="AE33" s="137"/>
      <c r="AF33" s="51"/>
      <c r="AG33" s="51"/>
      <c r="AH33" s="51"/>
      <c r="AI33" s="137" t="s">
        <v>110</v>
      </c>
      <c r="AJ33" s="140"/>
      <c r="AK33" s="34"/>
      <c r="AL33" s="34"/>
      <c r="AM33" s="34"/>
      <c r="AN33" s="35"/>
      <c r="AO33" s="25"/>
      <c r="AP33" s="136"/>
      <c r="AQ33" s="34">
        <v>0.3</v>
      </c>
      <c r="AR33" s="34"/>
      <c r="AS33" s="34"/>
      <c r="AT33" s="34"/>
      <c r="AU33" s="25"/>
      <c r="AV33" s="96"/>
      <c r="AW33" s="96"/>
      <c r="AX33" s="96"/>
      <c r="AY33" s="96"/>
      <c r="AZ33" s="98"/>
      <c r="BA33" s="51"/>
      <c r="BB33" s="51"/>
      <c r="BC33" s="51"/>
      <c r="BD33" s="51"/>
      <c r="BE33" s="19"/>
      <c r="BF33" s="51"/>
      <c r="BG33" s="51"/>
      <c r="BH33" s="51"/>
      <c r="BI33" s="51"/>
      <c r="BJ33" s="19"/>
      <c r="BK33" s="51"/>
      <c r="BL33" s="51"/>
      <c r="BM33" s="51"/>
      <c r="BN33" s="51"/>
      <c r="BO33" s="19"/>
      <c r="BP33" s="19"/>
      <c r="BQ33" s="51"/>
      <c r="BR33" s="51"/>
      <c r="BS33" s="51"/>
      <c r="BT33" s="19"/>
      <c r="BU33" s="34"/>
      <c r="BV33" s="34"/>
      <c r="BW33" s="34"/>
      <c r="BX33" s="34"/>
      <c r="BY33" s="25"/>
      <c r="BZ33" s="34"/>
      <c r="CA33" s="34"/>
      <c r="CB33" s="34"/>
      <c r="CC33" s="34"/>
      <c r="CD33" s="25"/>
      <c r="CE33" s="34"/>
      <c r="CF33" s="34"/>
      <c r="CG33" s="34"/>
      <c r="CH33" s="34"/>
      <c r="CI33" s="34"/>
      <c r="CJ33" s="25"/>
      <c r="CK33" s="136"/>
      <c r="CL33" s="25"/>
      <c r="CM33" s="51"/>
      <c r="CN33" s="51"/>
      <c r="CO33" s="51"/>
      <c r="CP33" s="25"/>
      <c r="CQ33" s="25"/>
      <c r="CR33" s="51"/>
      <c r="CS33" s="51"/>
      <c r="CT33" s="51"/>
      <c r="CU33" s="25"/>
      <c r="CV33" s="25"/>
      <c r="CW33" s="25"/>
      <c r="CX33" s="34"/>
      <c r="CY33" s="34"/>
      <c r="CZ33" s="34"/>
      <c r="DA33" s="25"/>
      <c r="DB33" s="51"/>
      <c r="DC33" s="51"/>
      <c r="DD33" s="51"/>
      <c r="DE33" s="51"/>
      <c r="DF33" s="19"/>
      <c r="DG33" s="19"/>
      <c r="DH33" s="51"/>
      <c r="DI33" s="51"/>
      <c r="DJ33" s="51"/>
      <c r="DK33" s="19"/>
      <c r="DL33" s="34"/>
      <c r="DM33" s="19"/>
      <c r="DN33" s="19"/>
      <c r="DO33" s="19"/>
      <c r="DP33" s="19"/>
      <c r="DQ33" s="19"/>
      <c r="DR33" s="34"/>
    </row>
    <row r="34" spans="1:122" ht="51.75" customHeight="1" x14ac:dyDescent="0.25">
      <c r="A34" s="60" t="s">
        <v>182</v>
      </c>
      <c r="B34" s="64"/>
      <c r="C34" s="287" t="s">
        <v>143</v>
      </c>
      <c r="D34" s="288"/>
      <c r="E34" s="288"/>
      <c r="F34" s="288"/>
      <c r="G34" s="289"/>
      <c r="H34" s="287" t="s">
        <v>144</v>
      </c>
      <c r="I34" s="288"/>
      <c r="J34" s="288"/>
      <c r="K34" s="288"/>
      <c r="L34" s="289"/>
      <c r="M34" s="250" t="s">
        <v>145</v>
      </c>
      <c r="N34" s="250"/>
      <c r="O34" s="250"/>
      <c r="P34" s="250"/>
      <c r="Q34" s="250"/>
      <c r="R34" s="250" t="s">
        <v>146</v>
      </c>
      <c r="S34" s="250"/>
      <c r="T34" s="250"/>
      <c r="U34" s="250"/>
      <c r="V34" s="250"/>
      <c r="W34" s="25"/>
      <c r="X34" s="250" t="s">
        <v>147</v>
      </c>
      <c r="Y34" s="250"/>
      <c r="Z34" s="250"/>
      <c r="AA34" s="250"/>
      <c r="AB34" s="250"/>
      <c r="AC34" s="250"/>
      <c r="AD34" s="181"/>
      <c r="AE34" s="137"/>
      <c r="AF34" s="137"/>
      <c r="AG34" s="137"/>
      <c r="AH34" s="137"/>
      <c r="AI34" s="137"/>
      <c r="AJ34" s="136"/>
      <c r="AK34" s="251" t="s">
        <v>149</v>
      </c>
      <c r="AL34" s="251"/>
      <c r="AM34" s="251"/>
      <c r="AN34" s="251"/>
      <c r="AO34" s="251"/>
      <c r="AP34" s="136"/>
      <c r="AQ34" s="251" t="s">
        <v>148</v>
      </c>
      <c r="AR34" s="251"/>
      <c r="AS34" s="251"/>
      <c r="AT34" s="251"/>
      <c r="AU34" s="251"/>
      <c r="AV34" s="251" t="s">
        <v>148</v>
      </c>
      <c r="AW34" s="251"/>
      <c r="AX34" s="251"/>
      <c r="AY34" s="251"/>
      <c r="AZ34" s="251"/>
      <c r="BA34" s="250" t="s">
        <v>148</v>
      </c>
      <c r="BB34" s="250"/>
      <c r="BC34" s="250"/>
      <c r="BD34" s="250"/>
      <c r="BE34" s="250"/>
      <c r="BF34" s="250" t="s">
        <v>148</v>
      </c>
      <c r="BG34" s="250"/>
      <c r="BH34" s="250"/>
      <c r="BI34" s="250"/>
      <c r="BJ34" s="250"/>
      <c r="BK34" s="250" t="s">
        <v>148</v>
      </c>
      <c r="BL34" s="250"/>
      <c r="BM34" s="250"/>
      <c r="BN34" s="250"/>
      <c r="BO34" s="250"/>
      <c r="BP34" s="19"/>
      <c r="BQ34" s="19"/>
      <c r="BR34" s="19"/>
      <c r="BS34" s="19"/>
      <c r="BT34" s="19"/>
      <c r="BU34" s="251"/>
      <c r="BV34" s="251"/>
      <c r="BW34" s="251"/>
      <c r="BX34" s="251"/>
      <c r="BY34" s="251"/>
      <c r="BZ34" s="251" t="s">
        <v>148</v>
      </c>
      <c r="CA34" s="251"/>
      <c r="CB34" s="251"/>
      <c r="CC34" s="251"/>
      <c r="CD34" s="251"/>
      <c r="CE34" s="25"/>
      <c r="CF34" s="251" t="s">
        <v>148</v>
      </c>
      <c r="CG34" s="251"/>
      <c r="CH34" s="251"/>
      <c r="CI34" s="251"/>
      <c r="CJ34" s="251"/>
      <c r="CK34" s="49"/>
      <c r="CL34" s="217" t="s">
        <v>148</v>
      </c>
      <c r="CM34" s="218"/>
      <c r="CN34" s="218"/>
      <c r="CO34" s="218"/>
      <c r="CP34" s="219"/>
      <c r="CQ34" s="217" t="s">
        <v>148</v>
      </c>
      <c r="CR34" s="218"/>
      <c r="CS34" s="218"/>
      <c r="CT34" s="218"/>
      <c r="CU34" s="219"/>
      <c r="CV34" s="25"/>
      <c r="CW34" s="25"/>
      <c r="CX34" s="25"/>
      <c r="CY34" s="25"/>
      <c r="CZ34" s="25"/>
      <c r="DA34" s="25"/>
      <c r="DB34" s="250" t="s">
        <v>148</v>
      </c>
      <c r="DC34" s="250"/>
      <c r="DD34" s="250"/>
      <c r="DE34" s="250"/>
      <c r="DF34" s="250"/>
      <c r="DG34" s="19"/>
      <c r="DH34" s="19"/>
      <c r="DI34" s="19"/>
      <c r="DJ34" s="19"/>
      <c r="DK34" s="19"/>
      <c r="DL34" s="25"/>
      <c r="DM34" s="19"/>
      <c r="DN34" s="19"/>
      <c r="DO34" s="19"/>
      <c r="DP34" s="19"/>
      <c r="DQ34" s="19"/>
      <c r="DR34" s="25"/>
    </row>
  </sheetData>
  <mergeCells count="283">
    <mergeCell ref="AV27:AZ27"/>
    <mergeCell ref="CQ27:CU27"/>
    <mergeCell ref="BU28:BY28"/>
    <mergeCell ref="BZ28:CD28"/>
    <mergeCell ref="CF28:CJ28"/>
    <mergeCell ref="CL28:CP28"/>
    <mergeCell ref="CQ28:CU28"/>
    <mergeCell ref="CL29:CP29"/>
    <mergeCell ref="AV34:AZ34"/>
    <mergeCell ref="BU34:BY34"/>
    <mergeCell ref="BZ34:CD34"/>
    <mergeCell ref="CF34:CJ34"/>
    <mergeCell ref="CL34:CP34"/>
    <mergeCell ref="CQ34:CU34"/>
    <mergeCell ref="BF28:BJ28"/>
    <mergeCell ref="BK28:BO28"/>
    <mergeCell ref="AV28:AZ28"/>
    <mergeCell ref="BZ30:CD30"/>
    <mergeCell ref="BE12:BE19"/>
    <mergeCell ref="BJ12:BJ19"/>
    <mergeCell ref="BO12:BO19"/>
    <mergeCell ref="BF24:BJ24"/>
    <mergeCell ref="BK24:BO24"/>
    <mergeCell ref="BU24:BY24"/>
    <mergeCell ref="AK24:AO24"/>
    <mergeCell ref="AV7:AZ10"/>
    <mergeCell ref="AZ12:AZ19"/>
    <mergeCell ref="AV21:AZ21"/>
    <mergeCell ref="AV22:AZ22"/>
    <mergeCell ref="AV23:AZ23"/>
    <mergeCell ref="C5:G5"/>
    <mergeCell ref="H5:L5"/>
    <mergeCell ref="M5:Q5"/>
    <mergeCell ref="R5:V5"/>
    <mergeCell ref="W5:W6"/>
    <mergeCell ref="X5:AC5"/>
    <mergeCell ref="AV5:AZ5"/>
    <mergeCell ref="BP5:BT5"/>
    <mergeCell ref="W7:W10"/>
    <mergeCell ref="AK5:AO5"/>
    <mergeCell ref="AQ5:AU5"/>
    <mergeCell ref="BA5:BE5"/>
    <mergeCell ref="DM7:DQ10"/>
    <mergeCell ref="BK7:BO10"/>
    <mergeCell ref="BP7:BT10"/>
    <mergeCell ref="BU7:BY10"/>
    <mergeCell ref="BZ7:CD10"/>
    <mergeCell ref="CE7:CE10"/>
    <mergeCell ref="CF7:CJ10"/>
    <mergeCell ref="CL7:CP10"/>
    <mergeCell ref="C23:G23"/>
    <mergeCell ref="H23:L23"/>
    <mergeCell ref="AQ7:AU10"/>
    <mergeCell ref="BA7:BE10"/>
    <mergeCell ref="BF7:BJ10"/>
    <mergeCell ref="BT12:BT19"/>
    <mergeCell ref="H21:L21"/>
    <mergeCell ref="M21:Q21"/>
    <mergeCell ref="R21:V21"/>
    <mergeCell ref="X21:AC21"/>
    <mergeCell ref="AE22:AI22"/>
    <mergeCell ref="AK23:AO23"/>
    <mergeCell ref="AQ23:AU23"/>
    <mergeCell ref="BK22:BO22"/>
    <mergeCell ref="AK22:AO22"/>
    <mergeCell ref="CQ7:CU10"/>
    <mergeCell ref="DM5:DQ5"/>
    <mergeCell ref="DR5:DR6"/>
    <mergeCell ref="CW5:DA5"/>
    <mergeCell ref="DB5:DF5"/>
    <mergeCell ref="DG5:DK5"/>
    <mergeCell ref="DL5:DL6"/>
    <mergeCell ref="C7:G10"/>
    <mergeCell ref="H7:L10"/>
    <mergeCell ref="M7:Q10"/>
    <mergeCell ref="R7:V10"/>
    <mergeCell ref="BZ5:CD5"/>
    <mergeCell ref="CE5:CE6"/>
    <mergeCell ref="CF5:CJ5"/>
    <mergeCell ref="CL5:CP5"/>
    <mergeCell ref="CQ5:CU5"/>
    <mergeCell ref="CV5:CV6"/>
    <mergeCell ref="BF5:BJ5"/>
    <mergeCell ref="BK5:BO5"/>
    <mergeCell ref="DR7:DR10"/>
    <mergeCell ref="CV7:CV10"/>
    <mergeCell ref="CW7:DA10"/>
    <mergeCell ref="DB7:DF10"/>
    <mergeCell ref="DG7:DK10"/>
    <mergeCell ref="DL7:DL10"/>
    <mergeCell ref="DM23:DQ23"/>
    <mergeCell ref="CW23:DA23"/>
    <mergeCell ref="BA23:BE23"/>
    <mergeCell ref="BF23:BJ23"/>
    <mergeCell ref="BZ22:CD22"/>
    <mergeCell ref="DG22:DK22"/>
    <mergeCell ref="CW22:DA22"/>
    <mergeCell ref="CF22:CJ22"/>
    <mergeCell ref="DG23:DK23"/>
    <mergeCell ref="BU23:BY23"/>
    <mergeCell ref="BZ23:CD23"/>
    <mergeCell ref="CF23:CJ23"/>
    <mergeCell ref="CL23:CP23"/>
    <mergeCell ref="C21:G21"/>
    <mergeCell ref="DM22:DQ22"/>
    <mergeCell ref="AQ22:AU22"/>
    <mergeCell ref="BA22:BE22"/>
    <mergeCell ref="BF22:BJ22"/>
    <mergeCell ref="CL22:CP22"/>
    <mergeCell ref="CQ22:CU22"/>
    <mergeCell ref="BP22:BT22"/>
    <mergeCell ref="BU22:BY22"/>
    <mergeCell ref="DM21:DQ21"/>
    <mergeCell ref="AQ21:AU21"/>
    <mergeCell ref="BA21:BE21"/>
    <mergeCell ref="BF21:BJ21"/>
    <mergeCell ref="CW21:DA21"/>
    <mergeCell ref="DB21:DF21"/>
    <mergeCell ref="BK21:BO21"/>
    <mergeCell ref="BP21:BT21"/>
    <mergeCell ref="BU21:BY21"/>
    <mergeCell ref="BZ21:CD21"/>
    <mergeCell ref="DK12:DK19"/>
    <mergeCell ref="BY12:BY19"/>
    <mergeCell ref="CJ12:CJ19"/>
    <mergeCell ref="CP12:CP19"/>
    <mergeCell ref="A12:A13"/>
    <mergeCell ref="DJ12:DJ20"/>
    <mergeCell ref="C25:G25"/>
    <mergeCell ref="H25:L25"/>
    <mergeCell ref="M25:Q25"/>
    <mergeCell ref="R25:V25"/>
    <mergeCell ref="X25:AC25"/>
    <mergeCell ref="CQ23:CU23"/>
    <mergeCell ref="BK23:BO23"/>
    <mergeCell ref="BP23:BT23"/>
    <mergeCell ref="M23:Q23"/>
    <mergeCell ref="R23:V23"/>
    <mergeCell ref="X23:AC23"/>
    <mergeCell ref="DB22:DF22"/>
    <mergeCell ref="AK21:AO21"/>
    <mergeCell ref="C22:G22"/>
    <mergeCell ref="H22:L22"/>
    <mergeCell ref="M22:Q22"/>
    <mergeCell ref="R22:V22"/>
    <mergeCell ref="X22:AC22"/>
    <mergeCell ref="DQ12:DQ19"/>
    <mergeCell ref="CF21:CJ21"/>
    <mergeCell ref="CL21:CP21"/>
    <mergeCell ref="CQ21:CU21"/>
    <mergeCell ref="DG21:DK21"/>
    <mergeCell ref="CU12:CU19"/>
    <mergeCell ref="DA12:DA19"/>
    <mergeCell ref="DF12:DF19"/>
    <mergeCell ref="X26:AC26"/>
    <mergeCell ref="AK26:AO26"/>
    <mergeCell ref="AQ26:AU26"/>
    <mergeCell ref="BA26:BE26"/>
    <mergeCell ref="BF26:BJ26"/>
    <mergeCell ref="DB24:DF24"/>
    <mergeCell ref="DB23:DF23"/>
    <mergeCell ref="AK25:AO25"/>
    <mergeCell ref="AQ25:AU25"/>
    <mergeCell ref="BA25:BE25"/>
    <mergeCell ref="BZ24:CD24"/>
    <mergeCell ref="CF24:CJ24"/>
    <mergeCell ref="CL24:CP24"/>
    <mergeCell ref="CQ24:CU24"/>
    <mergeCell ref="CW24:DA24"/>
    <mergeCell ref="BA24:BE24"/>
    <mergeCell ref="C26:G26"/>
    <mergeCell ref="H26:L26"/>
    <mergeCell ref="M26:Q26"/>
    <mergeCell ref="R26:V26"/>
    <mergeCell ref="CW27:DA27"/>
    <mergeCell ref="CQ29:CU29"/>
    <mergeCell ref="DB27:DF27"/>
    <mergeCell ref="C28:G28"/>
    <mergeCell ref="H28:L28"/>
    <mergeCell ref="M28:Q28"/>
    <mergeCell ref="R28:V28"/>
    <mergeCell ref="X28:AC28"/>
    <mergeCell ref="BU27:BY27"/>
    <mergeCell ref="BZ27:CD27"/>
    <mergeCell ref="CF27:CJ27"/>
    <mergeCell ref="CL27:CP27"/>
    <mergeCell ref="AK27:AO27"/>
    <mergeCell ref="AQ27:AU27"/>
    <mergeCell ref="BA27:BE27"/>
    <mergeCell ref="BF27:BJ27"/>
    <mergeCell ref="BK27:BO27"/>
    <mergeCell ref="CW28:DA28"/>
    <mergeCell ref="DB28:DF28"/>
    <mergeCell ref="BA28:BE28"/>
    <mergeCell ref="C27:G27"/>
    <mergeCell ref="H27:L27"/>
    <mergeCell ref="C34:G34"/>
    <mergeCell ref="H34:L34"/>
    <mergeCell ref="M34:Q34"/>
    <mergeCell ref="R34:V34"/>
    <mergeCell ref="X34:AC34"/>
    <mergeCell ref="AK34:AO34"/>
    <mergeCell ref="C29:G29"/>
    <mergeCell ref="H29:L29"/>
    <mergeCell ref="M29:Q29"/>
    <mergeCell ref="R30:V30"/>
    <mergeCell ref="AK30:AO30"/>
    <mergeCell ref="AK29:AO29"/>
    <mergeCell ref="R29:V29"/>
    <mergeCell ref="X29:AC29"/>
    <mergeCell ref="AK28:AO28"/>
    <mergeCell ref="F2:I2"/>
    <mergeCell ref="S2:W2"/>
    <mergeCell ref="AV30:AZ30"/>
    <mergeCell ref="A31:A33"/>
    <mergeCell ref="AQ30:AU30"/>
    <mergeCell ref="M27:Q27"/>
    <mergeCell ref="R27:V27"/>
    <mergeCell ref="X27:AC27"/>
    <mergeCell ref="BK26:BO26"/>
    <mergeCell ref="C24:G24"/>
    <mergeCell ref="H24:L24"/>
    <mergeCell ref="M24:Q24"/>
    <mergeCell ref="R24:V24"/>
    <mergeCell ref="X24:AC24"/>
    <mergeCell ref="A14:A15"/>
    <mergeCell ref="A16:A17"/>
    <mergeCell ref="AE5:AI5"/>
    <mergeCell ref="AJ5:AJ6"/>
    <mergeCell ref="AE7:AI10"/>
    <mergeCell ref="AJ7:AJ10"/>
    <mergeCell ref="AI12:AI19"/>
    <mergeCell ref="AE21:AI21"/>
    <mergeCell ref="AQ28:AU28"/>
    <mergeCell ref="AV29:AZ29"/>
    <mergeCell ref="DB34:DF34"/>
    <mergeCell ref="AQ34:AU34"/>
    <mergeCell ref="BA34:BE34"/>
    <mergeCell ref="BF34:BJ34"/>
    <mergeCell ref="BK34:BO34"/>
    <mergeCell ref="AE23:AI23"/>
    <mergeCell ref="BU30:BY30"/>
    <mergeCell ref="CF30:CJ30"/>
    <mergeCell ref="DB29:DF29"/>
    <mergeCell ref="BU29:BY29"/>
    <mergeCell ref="BZ29:CD29"/>
    <mergeCell ref="CF29:CJ29"/>
    <mergeCell ref="CW29:DA29"/>
    <mergeCell ref="AQ29:AU29"/>
    <mergeCell ref="BA29:BE29"/>
    <mergeCell ref="BF30:BJ30"/>
    <mergeCell ref="BF29:BJ29"/>
    <mergeCell ref="BK29:BO29"/>
    <mergeCell ref="BZ25:CD25"/>
    <mergeCell ref="CL26:CP26"/>
    <mergeCell ref="CQ26:CU26"/>
    <mergeCell ref="CW26:DA26"/>
    <mergeCell ref="DB26:DF26"/>
    <mergeCell ref="BZ26:CD26"/>
    <mergeCell ref="J3:L3"/>
    <mergeCell ref="CF26:CJ26"/>
    <mergeCell ref="BU26:BY26"/>
    <mergeCell ref="CW25:DA25"/>
    <mergeCell ref="DB25:DF25"/>
    <mergeCell ref="BF25:BJ25"/>
    <mergeCell ref="X7:AD10"/>
    <mergeCell ref="AK7:AP10"/>
    <mergeCell ref="AQ24:AU24"/>
    <mergeCell ref="CF25:CJ25"/>
    <mergeCell ref="CL25:CP25"/>
    <mergeCell ref="CQ25:CU25"/>
    <mergeCell ref="AV24:AZ24"/>
    <mergeCell ref="AV25:AZ25"/>
    <mergeCell ref="AV26:AZ26"/>
    <mergeCell ref="AD13:AD15"/>
    <mergeCell ref="AP14:AP16"/>
    <mergeCell ref="AD17:AD22"/>
    <mergeCell ref="AP17:AP20"/>
    <mergeCell ref="CD12:CD19"/>
    <mergeCell ref="BU5:BY5"/>
    <mergeCell ref="BK25:BO25"/>
    <mergeCell ref="BU25:BY25"/>
    <mergeCell ref="AU12:AU19"/>
  </mergeCells>
  <pageMargins left="3.937007874015748E-2" right="3.937007874015748E-2" top="3.937007874015748E-2" bottom="3.937007874015748E-2" header="0.31496062992125984" footer="0.31496062992125984"/>
  <pageSetup paperSize="9" scale="49" fitToWidth="0" orientation="landscape" verticalDpi="360" r:id="rId1"/>
  <colBreaks count="6" manualBreakCount="6">
    <brk id="23" min="1" max="31" man="1"/>
    <brk id="42" min="1" max="31" man="1"/>
    <brk id="62" min="1" max="33" man="1"/>
    <brk id="83" min="1" max="31" man="1"/>
    <brk id="100" min="1" max="31" man="1"/>
    <brk id="116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="110" zoomScaleNormal="100" zoomScaleSheetLayoutView="110" workbookViewId="0">
      <selection activeCell="I6" sqref="I6"/>
    </sheetView>
  </sheetViews>
  <sheetFormatPr defaultColWidth="9.140625" defaultRowHeight="15" x14ac:dyDescent="0.25"/>
  <cols>
    <col min="1" max="1" width="45.85546875" style="15" customWidth="1"/>
    <col min="2" max="2" width="35.28515625" style="15" customWidth="1"/>
    <col min="3" max="16384" width="9.140625" style="15"/>
  </cols>
  <sheetData>
    <row r="1" spans="1:5" ht="15.75" thickBot="1" x14ac:dyDescent="0.3">
      <c r="A1" s="114"/>
      <c r="B1" s="210" t="s">
        <v>197</v>
      </c>
      <c r="C1" s="114"/>
    </row>
    <row r="2" spans="1:5" x14ac:dyDescent="0.25">
      <c r="A2" s="114"/>
      <c r="B2" s="114"/>
      <c r="C2" s="114"/>
    </row>
    <row r="3" spans="1:5" ht="15.75" x14ac:dyDescent="0.25">
      <c r="A3" s="125" t="s">
        <v>26</v>
      </c>
      <c r="B3" s="115"/>
      <c r="C3" s="115"/>
      <c r="D3" s="14"/>
      <c r="E3" s="14"/>
    </row>
    <row r="4" spans="1:5" ht="15.75" x14ac:dyDescent="0.25">
      <c r="A4" s="125" t="s">
        <v>236</v>
      </c>
      <c r="B4" s="114"/>
      <c r="C4" s="114"/>
    </row>
    <row r="5" spans="1:5" x14ac:dyDescent="0.25">
      <c r="A5" s="116"/>
      <c r="B5" s="117"/>
      <c r="C5" s="114"/>
    </row>
    <row r="6" spans="1:5" x14ac:dyDescent="0.25">
      <c r="A6" s="118" t="s">
        <v>27</v>
      </c>
      <c r="B6" s="119" t="s">
        <v>28</v>
      </c>
      <c r="C6" s="114"/>
    </row>
    <row r="7" spans="1:5" x14ac:dyDescent="0.25">
      <c r="A7" s="119" t="s">
        <v>29</v>
      </c>
      <c r="B7" s="120">
        <v>1</v>
      </c>
      <c r="C7" s="114"/>
    </row>
    <row r="8" spans="1:5" x14ac:dyDescent="0.25">
      <c r="A8" s="121" t="s">
        <v>30</v>
      </c>
      <c r="B8" s="119" t="s">
        <v>31</v>
      </c>
      <c r="C8" s="114"/>
    </row>
    <row r="9" spans="1:5" x14ac:dyDescent="0.25">
      <c r="A9" s="119" t="s">
        <v>32</v>
      </c>
      <c r="B9" s="119" t="s">
        <v>33</v>
      </c>
      <c r="C9" s="114"/>
    </row>
    <row r="10" spans="1:5" x14ac:dyDescent="0.25">
      <c r="A10" s="119" t="s">
        <v>34</v>
      </c>
      <c r="B10" s="120">
        <v>4</v>
      </c>
      <c r="C10" s="114"/>
    </row>
    <row r="11" spans="1:5" x14ac:dyDescent="0.25">
      <c r="A11" s="119" t="s">
        <v>35</v>
      </c>
      <c r="B11" s="119" t="s">
        <v>36</v>
      </c>
      <c r="C11" s="114"/>
    </row>
    <row r="12" spans="1:5" x14ac:dyDescent="0.25">
      <c r="A12" s="390"/>
      <c r="B12" s="391"/>
      <c r="C12" s="114"/>
    </row>
    <row r="13" spans="1:5" x14ac:dyDescent="0.25">
      <c r="A13" s="118" t="s">
        <v>37</v>
      </c>
      <c r="B13" s="119" t="s">
        <v>38</v>
      </c>
      <c r="C13" s="114"/>
    </row>
    <row r="14" spans="1:5" x14ac:dyDescent="0.25">
      <c r="A14" s="122" t="s">
        <v>29</v>
      </c>
      <c r="B14" s="120">
        <v>3</v>
      </c>
      <c r="C14" s="114"/>
    </row>
    <row r="15" spans="1:5" ht="30" x14ac:dyDescent="0.25">
      <c r="A15" s="123" t="s">
        <v>30</v>
      </c>
      <c r="B15" s="124" t="s">
        <v>39</v>
      </c>
      <c r="C15" s="114"/>
    </row>
    <row r="16" spans="1:5" x14ac:dyDescent="0.25">
      <c r="A16" s="119" t="s">
        <v>32</v>
      </c>
      <c r="B16" s="119" t="s">
        <v>33</v>
      </c>
      <c r="C16" s="114"/>
    </row>
    <row r="17" spans="1:3" x14ac:dyDescent="0.25">
      <c r="A17" s="119" t="s">
        <v>34</v>
      </c>
      <c r="B17" s="120" t="s">
        <v>179</v>
      </c>
      <c r="C17" s="114"/>
    </row>
    <row r="18" spans="1:3" x14ac:dyDescent="0.25">
      <c r="A18" s="119" t="s">
        <v>35</v>
      </c>
      <c r="B18" s="119" t="s">
        <v>40</v>
      </c>
      <c r="C18" s="114"/>
    </row>
    <row r="19" spans="1:3" x14ac:dyDescent="0.25">
      <c r="A19" s="390"/>
      <c r="B19" s="391"/>
      <c r="C19" s="114"/>
    </row>
    <row r="20" spans="1:3" x14ac:dyDescent="0.25">
      <c r="A20" s="122" t="s">
        <v>41</v>
      </c>
      <c r="B20" s="119"/>
      <c r="C20" s="114"/>
    </row>
  </sheetData>
  <mergeCells count="2">
    <mergeCell ref="A12:B12"/>
    <mergeCell ref="A19:B19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Normal="100" zoomScaleSheetLayoutView="100" workbookViewId="0">
      <selection activeCell="E15" sqref="E15"/>
    </sheetView>
  </sheetViews>
  <sheetFormatPr defaultColWidth="9.140625" defaultRowHeight="15" x14ac:dyDescent="0.25"/>
  <cols>
    <col min="1" max="1" width="46.140625" style="15" customWidth="1"/>
    <col min="2" max="2" width="43.42578125" style="15" customWidth="1"/>
    <col min="3" max="3" width="6.7109375" style="15" bestFit="1" customWidth="1"/>
    <col min="4" max="4" width="21.5703125" style="15" customWidth="1"/>
    <col min="5" max="16384" width="9.140625" style="15"/>
  </cols>
  <sheetData>
    <row r="1" spans="1:4" ht="15.75" thickBot="1" x14ac:dyDescent="0.3">
      <c r="C1" s="398" t="s">
        <v>198</v>
      </c>
      <c r="D1" s="399"/>
    </row>
    <row r="3" spans="1:4" ht="15.75" x14ac:dyDescent="0.25">
      <c r="A3" s="113" t="s">
        <v>42</v>
      </c>
    </row>
    <row r="4" spans="1:4" ht="15.75" x14ac:dyDescent="0.25">
      <c r="A4" s="61" t="s">
        <v>228</v>
      </c>
    </row>
    <row r="5" spans="1:4" ht="30" x14ac:dyDescent="0.25">
      <c r="A5" s="250" t="s">
        <v>43</v>
      </c>
      <c r="B5" s="250"/>
      <c r="C5" s="17" t="s">
        <v>44</v>
      </c>
      <c r="D5" s="16" t="s">
        <v>45</v>
      </c>
    </row>
    <row r="6" spans="1:4" x14ac:dyDescent="0.25">
      <c r="A6" s="299" t="s">
        <v>46</v>
      </c>
      <c r="B6" s="19" t="s">
        <v>47</v>
      </c>
      <c r="C6" s="20">
        <v>4</v>
      </c>
      <c r="D6" s="16" t="s">
        <v>221</v>
      </c>
    </row>
    <row r="7" spans="1:4" x14ac:dyDescent="0.25">
      <c r="A7" s="400"/>
      <c r="B7" s="19" t="s">
        <v>48</v>
      </c>
      <c r="C7" s="20">
        <v>2</v>
      </c>
      <c r="D7" s="16" t="s">
        <v>49</v>
      </c>
    </row>
    <row r="8" spans="1:4" x14ac:dyDescent="0.25">
      <c r="A8" s="19" t="s">
        <v>50</v>
      </c>
      <c r="B8" s="141">
        <v>13500</v>
      </c>
      <c r="C8" s="197"/>
      <c r="D8" s="198"/>
    </row>
    <row r="9" spans="1:4" ht="15.75" x14ac:dyDescent="0.25">
      <c r="A9" s="22" t="s">
        <v>51</v>
      </c>
      <c r="B9" s="192" t="s">
        <v>52</v>
      </c>
      <c r="C9" s="199"/>
      <c r="D9" s="200"/>
    </row>
    <row r="10" spans="1:4" x14ac:dyDescent="0.25">
      <c r="A10" s="19" t="s">
        <v>53</v>
      </c>
      <c r="B10" s="184"/>
      <c r="C10" s="199"/>
      <c r="D10" s="200"/>
    </row>
    <row r="11" spans="1:4" ht="71.25" customHeight="1" x14ac:dyDescent="0.25">
      <c r="A11" s="24" t="s">
        <v>54</v>
      </c>
      <c r="B11" s="183" t="s">
        <v>55</v>
      </c>
      <c r="C11" s="199"/>
      <c r="D11" s="200"/>
    </row>
    <row r="12" spans="1:4" ht="81.75" customHeight="1" x14ac:dyDescent="0.25">
      <c r="A12" s="24" t="s">
        <v>56</v>
      </c>
      <c r="B12" s="183" t="s">
        <v>57</v>
      </c>
      <c r="C12" s="199"/>
      <c r="D12" s="200"/>
    </row>
    <row r="13" spans="1:4" ht="32.25" customHeight="1" x14ac:dyDescent="0.25">
      <c r="A13" s="24"/>
      <c r="B13" s="183" t="s">
        <v>58</v>
      </c>
      <c r="C13" s="199"/>
      <c r="D13" s="200"/>
    </row>
    <row r="14" spans="1:4" ht="27" x14ac:dyDescent="0.25">
      <c r="A14" s="24" t="s">
        <v>59</v>
      </c>
      <c r="B14" s="183" t="s">
        <v>60</v>
      </c>
      <c r="C14" s="199"/>
      <c r="D14" s="200"/>
    </row>
    <row r="15" spans="1:4" ht="58.5" customHeight="1" x14ac:dyDescent="0.25">
      <c r="A15" s="24" t="s">
        <v>61</v>
      </c>
      <c r="B15" s="183" t="s">
        <v>62</v>
      </c>
      <c r="C15" s="199"/>
      <c r="D15" s="200"/>
    </row>
    <row r="16" spans="1:4" ht="27" x14ac:dyDescent="0.25">
      <c r="A16" s="24" t="s">
        <v>63</v>
      </c>
      <c r="B16" s="183" t="s">
        <v>64</v>
      </c>
      <c r="C16" s="199"/>
      <c r="D16" s="200"/>
    </row>
    <row r="17" spans="1:4" x14ac:dyDescent="0.25">
      <c r="A17" s="24" t="s">
        <v>65</v>
      </c>
      <c r="B17" s="183" t="s">
        <v>66</v>
      </c>
      <c r="C17" s="199"/>
      <c r="D17" s="200"/>
    </row>
    <row r="18" spans="1:4" x14ac:dyDescent="0.25">
      <c r="A18" s="24" t="s">
        <v>67</v>
      </c>
      <c r="B18" s="183" t="s">
        <v>68</v>
      </c>
      <c r="C18" s="199"/>
      <c r="D18" s="200"/>
    </row>
    <row r="19" spans="1:4" ht="15" customHeight="1" x14ac:dyDescent="0.25">
      <c r="A19" s="299" t="s">
        <v>69</v>
      </c>
      <c r="B19" s="401" t="s">
        <v>70</v>
      </c>
      <c r="C19" s="199"/>
      <c r="D19" s="200"/>
    </row>
    <row r="20" spans="1:4" ht="15" customHeight="1" x14ac:dyDescent="0.25">
      <c r="A20" s="300"/>
      <c r="B20" s="401"/>
      <c r="C20" s="199"/>
      <c r="D20" s="200"/>
    </row>
    <row r="21" spans="1:4" ht="15" customHeight="1" x14ac:dyDescent="0.25">
      <c r="A21" s="300"/>
      <c r="B21" s="401"/>
      <c r="C21" s="199"/>
      <c r="D21" s="200"/>
    </row>
    <row r="22" spans="1:4" ht="15" customHeight="1" x14ac:dyDescent="0.25">
      <c r="A22" s="300"/>
      <c r="B22" s="192" t="s">
        <v>71</v>
      </c>
      <c r="C22" s="199"/>
      <c r="D22" s="200"/>
    </row>
    <row r="23" spans="1:4" ht="15" customHeight="1" x14ac:dyDescent="0.25">
      <c r="A23" s="400"/>
      <c r="B23" s="192" t="s">
        <v>72</v>
      </c>
      <c r="C23" s="199"/>
      <c r="D23" s="200"/>
    </row>
    <row r="24" spans="1:4" ht="15" customHeight="1" x14ac:dyDescent="0.25">
      <c r="A24" s="250" t="s">
        <v>73</v>
      </c>
      <c r="B24" s="401" t="s">
        <v>74</v>
      </c>
      <c r="C24" s="199"/>
      <c r="D24" s="200"/>
    </row>
    <row r="25" spans="1:4" ht="15" customHeight="1" x14ac:dyDescent="0.25">
      <c r="A25" s="250"/>
      <c r="B25" s="401"/>
      <c r="C25" s="199"/>
      <c r="D25" s="200"/>
    </row>
    <row r="26" spans="1:4" ht="15" customHeight="1" x14ac:dyDescent="0.25">
      <c r="A26" s="392" t="s">
        <v>75</v>
      </c>
      <c r="B26" s="395" t="s">
        <v>227</v>
      </c>
      <c r="C26" s="199"/>
      <c r="D26" s="200"/>
    </row>
    <row r="27" spans="1:4" ht="15" customHeight="1" x14ac:dyDescent="0.25">
      <c r="A27" s="393"/>
      <c r="B27" s="396"/>
      <c r="C27" s="199"/>
      <c r="D27" s="200"/>
    </row>
    <row r="28" spans="1:4" ht="19.5" customHeight="1" x14ac:dyDescent="0.25">
      <c r="A28" s="394"/>
      <c r="B28" s="397"/>
      <c r="C28" s="201"/>
      <c r="D28" s="202"/>
    </row>
    <row r="29" spans="1:4" ht="15" customHeight="1" x14ac:dyDescent="0.25">
      <c r="A29" s="392" t="s">
        <v>76</v>
      </c>
      <c r="B29" s="181" t="s">
        <v>77</v>
      </c>
      <c r="C29" s="195">
        <v>2</v>
      </c>
      <c r="D29" s="196" t="s">
        <v>49</v>
      </c>
    </row>
    <row r="30" spans="1:4" ht="15" customHeight="1" x14ac:dyDescent="0.25">
      <c r="A30" s="394"/>
      <c r="B30" s="181" t="s">
        <v>78</v>
      </c>
      <c r="C30" s="193">
        <v>1</v>
      </c>
      <c r="D30" s="194" t="s">
        <v>49</v>
      </c>
    </row>
    <row r="31" spans="1:4" ht="22.5" customHeight="1" x14ac:dyDescent="0.25">
      <c r="A31" s="19" t="s">
        <v>79</v>
      </c>
      <c r="B31" s="185" t="s">
        <v>80</v>
      </c>
      <c r="C31" s="204"/>
      <c r="D31" s="198"/>
    </row>
    <row r="32" spans="1:4" ht="15" customHeight="1" x14ac:dyDescent="0.25">
      <c r="A32" s="392" t="s">
        <v>81</v>
      </c>
      <c r="B32" s="203"/>
      <c r="C32" s="27"/>
      <c r="D32" s="200"/>
    </row>
    <row r="33" spans="1:4" ht="15.75" x14ac:dyDescent="0.25">
      <c r="A33" s="393"/>
      <c r="B33" s="203" t="s">
        <v>196</v>
      </c>
      <c r="C33" s="205"/>
      <c r="D33" s="200"/>
    </row>
    <row r="34" spans="1:4" ht="33" customHeight="1" x14ac:dyDescent="0.25">
      <c r="A34" s="394"/>
      <c r="B34" s="203" t="s">
        <v>13</v>
      </c>
      <c r="C34" s="206"/>
      <c r="D34" s="202"/>
    </row>
  </sheetData>
  <mergeCells count="11">
    <mergeCell ref="A26:A28"/>
    <mergeCell ref="B26:B28"/>
    <mergeCell ref="A29:A30"/>
    <mergeCell ref="A32:A34"/>
    <mergeCell ref="C1:D1"/>
    <mergeCell ref="A5:B5"/>
    <mergeCell ref="A6:A7"/>
    <mergeCell ref="A19:A23"/>
    <mergeCell ref="B19:B21"/>
    <mergeCell ref="A24:A25"/>
    <mergeCell ref="B24:B25"/>
  </mergeCells>
  <pageMargins left="0.7" right="0.7" top="0.75" bottom="0.75" header="0.3" footer="0.3"/>
  <pageSetup paperSize="9" scale="74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zoomScaleNormal="100" zoomScaleSheetLayoutView="100" workbookViewId="0">
      <selection activeCell="D32" sqref="D32"/>
    </sheetView>
  </sheetViews>
  <sheetFormatPr defaultColWidth="0" defaultRowHeight="12.75" x14ac:dyDescent="0.2"/>
  <cols>
    <col min="1" max="1" width="7.7109375" style="1" customWidth="1"/>
    <col min="2" max="2" width="35.85546875" style="1" customWidth="1"/>
    <col min="3" max="3" width="24" style="1" customWidth="1"/>
    <col min="4" max="4" width="14.28515625" style="1" customWidth="1"/>
    <col min="5" max="251" width="9.140625" style="1" customWidth="1"/>
    <col min="252" max="252" width="32" style="1" customWidth="1"/>
    <col min="253" max="253" width="22.85546875" style="1" customWidth="1"/>
    <col min="254" max="254" width="14.42578125" style="1" bestFit="1" customWidth="1"/>
    <col min="255" max="16384" width="0" style="1" hidden="1"/>
  </cols>
  <sheetData>
    <row r="1" spans="1:4" ht="16.5" thickBot="1" x14ac:dyDescent="0.3">
      <c r="B1" s="126"/>
      <c r="C1" s="402" t="s">
        <v>151</v>
      </c>
      <c r="D1" s="403"/>
    </row>
    <row r="2" spans="1:4" x14ac:dyDescent="0.2">
      <c r="B2" s="126"/>
      <c r="C2" s="404"/>
      <c r="D2" s="404"/>
    </row>
    <row r="3" spans="1:4" x14ac:dyDescent="0.2">
      <c r="B3" s="126"/>
      <c r="C3" s="126"/>
      <c r="D3" s="126"/>
    </row>
    <row r="4" spans="1:4" ht="14.25" x14ac:dyDescent="0.2">
      <c r="B4" s="127" t="s">
        <v>0</v>
      </c>
      <c r="C4" s="126"/>
      <c r="D4" s="126"/>
    </row>
    <row r="5" spans="1:4" ht="5.25" customHeight="1" x14ac:dyDescent="0.2"/>
    <row r="6" spans="1:4" ht="79.5" customHeight="1" x14ac:dyDescent="0.2">
      <c r="A6" s="128" t="s">
        <v>1</v>
      </c>
      <c r="B6" s="128" t="s">
        <v>2</v>
      </c>
      <c r="C6" s="128" t="s">
        <v>3</v>
      </c>
      <c r="D6" s="128" t="s">
        <v>4</v>
      </c>
    </row>
    <row r="7" spans="1:4" x14ac:dyDescent="0.2">
      <c r="A7" s="2">
        <v>1</v>
      </c>
      <c r="B7" s="191" t="s">
        <v>5</v>
      </c>
      <c r="C7" s="3" t="s">
        <v>6</v>
      </c>
      <c r="D7" s="4" t="s">
        <v>7</v>
      </c>
    </row>
    <row r="8" spans="1:4" x14ac:dyDescent="0.2">
      <c r="A8" s="2">
        <v>2</v>
      </c>
      <c r="B8" s="191" t="s">
        <v>5</v>
      </c>
      <c r="C8" s="3" t="s">
        <v>6</v>
      </c>
      <c r="D8" s="4" t="s">
        <v>7</v>
      </c>
    </row>
    <row r="9" spans="1:4" x14ac:dyDescent="0.2">
      <c r="A9" s="2">
        <v>3</v>
      </c>
      <c r="B9" s="191" t="s">
        <v>8</v>
      </c>
      <c r="C9" s="3" t="s">
        <v>6</v>
      </c>
      <c r="D9" s="4" t="s">
        <v>9</v>
      </c>
    </row>
    <row r="10" spans="1:4" x14ac:dyDescent="0.2">
      <c r="A10" s="2">
        <v>4</v>
      </c>
      <c r="B10" s="191" t="s">
        <v>224</v>
      </c>
      <c r="C10" s="3" t="s">
        <v>10</v>
      </c>
      <c r="D10" s="4" t="s">
        <v>225</v>
      </c>
    </row>
    <row r="11" spans="1:4" x14ac:dyDescent="0.2">
      <c r="A11" s="2">
        <v>5</v>
      </c>
      <c r="B11" s="191" t="s">
        <v>11</v>
      </c>
      <c r="C11" s="3" t="s">
        <v>10</v>
      </c>
      <c r="D11" s="4" t="s">
        <v>9</v>
      </c>
    </row>
    <row r="12" spans="1:4" x14ac:dyDescent="0.2">
      <c r="A12" s="2">
        <v>6</v>
      </c>
      <c r="B12" s="191" t="s">
        <v>12</v>
      </c>
      <c r="C12" s="3" t="s">
        <v>6</v>
      </c>
      <c r="D12" s="4" t="s">
        <v>9</v>
      </c>
    </row>
    <row r="13" spans="1:4" x14ac:dyDescent="0.2">
      <c r="A13" s="2">
        <v>7</v>
      </c>
      <c r="B13" s="191" t="s">
        <v>13</v>
      </c>
      <c r="C13" s="3" t="s">
        <v>14</v>
      </c>
      <c r="D13" s="4" t="s">
        <v>15</v>
      </c>
    </row>
    <row r="14" spans="1:4" ht="12.75" customHeight="1" x14ac:dyDescent="0.2">
      <c r="A14" s="2">
        <v>8</v>
      </c>
      <c r="B14" s="191" t="s">
        <v>16</v>
      </c>
      <c r="C14" s="3" t="s">
        <v>10</v>
      </c>
      <c r="D14" s="4">
        <v>2011</v>
      </c>
    </row>
    <row r="15" spans="1:4" ht="13.5" customHeight="1" x14ac:dyDescent="0.2">
      <c r="A15" s="2">
        <v>9</v>
      </c>
      <c r="B15" s="191" t="s">
        <v>17</v>
      </c>
      <c r="C15" s="3" t="s">
        <v>10</v>
      </c>
      <c r="D15" s="4">
        <v>2001</v>
      </c>
    </row>
    <row r="16" spans="1:4" x14ac:dyDescent="0.2">
      <c r="A16" s="2">
        <v>10</v>
      </c>
      <c r="B16" s="191" t="s">
        <v>18</v>
      </c>
      <c r="C16" s="3" t="s">
        <v>19</v>
      </c>
      <c r="D16" s="4" t="s">
        <v>20</v>
      </c>
    </row>
    <row r="17" spans="1:8" x14ac:dyDescent="0.2">
      <c r="A17" s="2">
        <v>11</v>
      </c>
      <c r="B17" s="191" t="s">
        <v>21</v>
      </c>
      <c r="C17" s="3" t="s">
        <v>10</v>
      </c>
      <c r="D17" s="4" t="s">
        <v>22</v>
      </c>
    </row>
    <row r="18" spans="1:8" x14ac:dyDescent="0.2">
      <c r="A18" s="2">
        <v>12</v>
      </c>
      <c r="B18" s="191" t="s">
        <v>23</v>
      </c>
      <c r="C18" s="3" t="s">
        <v>10</v>
      </c>
      <c r="D18" s="4" t="s">
        <v>22</v>
      </c>
    </row>
    <row r="19" spans="1:8" x14ac:dyDescent="0.2">
      <c r="A19" s="2">
        <v>13</v>
      </c>
      <c r="B19" s="191" t="s">
        <v>23</v>
      </c>
      <c r="C19" s="3" t="s">
        <v>10</v>
      </c>
      <c r="D19" s="4" t="s">
        <v>22</v>
      </c>
    </row>
    <row r="20" spans="1:8" x14ac:dyDescent="0.2">
      <c r="A20" s="2">
        <v>14</v>
      </c>
      <c r="B20" s="191" t="s">
        <v>223</v>
      </c>
      <c r="C20" s="3" t="s">
        <v>226</v>
      </c>
      <c r="D20" s="4" t="s">
        <v>195</v>
      </c>
    </row>
    <row r="21" spans="1:8" ht="12.75" customHeight="1" x14ac:dyDescent="0.2">
      <c r="A21" s="2">
        <v>15</v>
      </c>
      <c r="B21" s="5" t="s">
        <v>24</v>
      </c>
      <c r="C21" s="6" t="s">
        <v>25</v>
      </c>
      <c r="D21" s="7">
        <v>2005</v>
      </c>
    </row>
    <row r="22" spans="1:8" s="8" customFormat="1" x14ac:dyDescent="0.2">
      <c r="A22" s="405"/>
      <c r="B22" s="405"/>
      <c r="C22" s="405"/>
      <c r="D22" s="405"/>
      <c r="H22" s="9"/>
    </row>
    <row r="23" spans="1:8" s="8" customFormat="1" x14ac:dyDescent="0.2">
      <c r="A23" s="10"/>
      <c r="B23" s="10"/>
      <c r="C23" s="10"/>
      <c r="D23" s="10"/>
      <c r="H23" s="9"/>
    </row>
    <row r="24" spans="1:8" x14ac:dyDescent="0.2">
      <c r="A24" s="11"/>
      <c r="B24" s="132"/>
      <c r="C24" s="131"/>
      <c r="D24" s="11"/>
    </row>
    <row r="25" spans="1:8" x14ac:dyDescent="0.2">
      <c r="A25" s="11"/>
      <c r="B25" s="11"/>
      <c r="C25" s="11"/>
      <c r="D25" s="11"/>
    </row>
    <row r="26" spans="1:8" ht="15" x14ac:dyDescent="0.25">
      <c r="A26" s="406" t="s">
        <v>222</v>
      </c>
      <c r="B26" s="406"/>
      <c r="C26" s="406"/>
      <c r="D26" s="406"/>
    </row>
    <row r="27" spans="1:8" x14ac:dyDescent="0.2">
      <c r="A27" s="11"/>
      <c r="B27" s="11"/>
      <c r="C27" s="11"/>
      <c r="D27" s="11"/>
      <c r="F27" s="12"/>
    </row>
    <row r="28" spans="1:8" x14ac:dyDescent="0.2">
      <c r="A28" s="11"/>
      <c r="B28" s="11"/>
      <c r="C28" s="11"/>
      <c r="D28" s="11"/>
    </row>
    <row r="29" spans="1:8" x14ac:dyDescent="0.2">
      <c r="A29" s="13"/>
      <c r="B29" s="13"/>
      <c r="C29" s="13"/>
      <c r="D29" s="13"/>
    </row>
    <row r="30" spans="1:8" x14ac:dyDescent="0.2">
      <c r="A30" s="13"/>
      <c r="B30" s="13"/>
      <c r="C30" s="13"/>
      <c r="D30" s="13"/>
    </row>
    <row r="31" spans="1:8" x14ac:dyDescent="0.2">
      <c r="A31" s="13"/>
      <c r="B31" s="13"/>
      <c r="C31" s="13"/>
      <c r="D31" s="13"/>
    </row>
    <row r="32" spans="1:8" x14ac:dyDescent="0.2">
      <c r="A32" s="13"/>
      <c r="B32" s="13"/>
      <c r="C32" s="13"/>
      <c r="D32" s="13"/>
    </row>
    <row r="33" spans="1:4" x14ac:dyDescent="0.2">
      <c r="A33" s="13"/>
      <c r="B33" s="13"/>
      <c r="C33" s="13"/>
      <c r="D33" s="13"/>
    </row>
    <row r="34" spans="1:4" x14ac:dyDescent="0.2">
      <c r="A34" s="13"/>
      <c r="B34" s="13"/>
      <c r="C34" s="13"/>
      <c r="D34" s="13"/>
    </row>
    <row r="35" spans="1:4" x14ac:dyDescent="0.2">
      <c r="A35" s="13"/>
      <c r="B35" s="13"/>
      <c r="C35" s="13"/>
      <c r="D35" s="13"/>
    </row>
    <row r="36" spans="1:4" x14ac:dyDescent="0.2">
      <c r="A36" s="13"/>
      <c r="B36" s="13"/>
      <c r="C36" s="13"/>
      <c r="D36" s="13"/>
    </row>
    <row r="37" spans="1:4" x14ac:dyDescent="0.2">
      <c r="A37" s="13"/>
      <c r="B37" s="13"/>
      <c r="C37" s="13"/>
      <c r="D37" s="13"/>
    </row>
    <row r="38" spans="1:4" x14ac:dyDescent="0.2">
      <c r="A38" s="13"/>
      <c r="B38" s="13"/>
      <c r="C38" s="13"/>
      <c r="D38" s="13"/>
    </row>
    <row r="39" spans="1:4" x14ac:dyDescent="0.2">
      <c r="A39" s="13"/>
      <c r="B39" s="13"/>
      <c r="C39" s="13"/>
      <c r="D39" s="13"/>
    </row>
    <row r="40" spans="1:4" x14ac:dyDescent="0.2">
      <c r="A40" s="13"/>
      <c r="B40" s="13"/>
      <c r="C40" s="13"/>
      <c r="D40" s="13"/>
    </row>
    <row r="41" spans="1:4" x14ac:dyDescent="0.2">
      <c r="A41" s="13"/>
      <c r="B41" s="13"/>
      <c r="C41" s="13"/>
      <c r="D41" s="13"/>
    </row>
    <row r="42" spans="1:4" x14ac:dyDescent="0.2">
      <c r="A42" s="13"/>
      <c r="B42" s="13"/>
      <c r="C42" s="13"/>
      <c r="D42" s="13"/>
    </row>
    <row r="43" spans="1:4" x14ac:dyDescent="0.2">
      <c r="A43" s="11"/>
      <c r="B43" s="11"/>
      <c r="C43" s="11"/>
      <c r="D43" s="11"/>
    </row>
    <row r="44" spans="1:4" x14ac:dyDescent="0.2">
      <c r="A44" s="11"/>
      <c r="B44" s="11"/>
      <c r="C44" s="11"/>
      <c r="D44" s="11"/>
    </row>
    <row r="45" spans="1:4" x14ac:dyDescent="0.2">
      <c r="A45" s="11"/>
      <c r="B45" s="11"/>
      <c r="C45" s="11"/>
      <c r="D45" s="11"/>
    </row>
    <row r="46" spans="1:4" x14ac:dyDescent="0.2">
      <c r="A46" s="11"/>
      <c r="B46" s="11"/>
      <c r="C46" s="11"/>
      <c r="D46" s="11"/>
    </row>
    <row r="47" spans="1:4" x14ac:dyDescent="0.2">
      <c r="A47" s="11"/>
      <c r="B47" s="11"/>
      <c r="C47" s="11"/>
      <c r="D47" s="11"/>
    </row>
    <row r="48" spans="1:4" x14ac:dyDescent="0.2">
      <c r="A48" s="11"/>
      <c r="B48" s="11"/>
      <c r="C48" s="11"/>
      <c r="D48" s="11"/>
    </row>
    <row r="49" spans="1:4" x14ac:dyDescent="0.2">
      <c r="A49" s="11"/>
      <c r="B49" s="11"/>
      <c r="C49" s="11"/>
      <c r="D49" s="11"/>
    </row>
  </sheetData>
  <mergeCells count="4">
    <mergeCell ref="C1:D1"/>
    <mergeCell ref="C2:D2"/>
    <mergeCell ref="A22:D22"/>
    <mergeCell ref="A26:D26"/>
  </mergeCells>
  <pageMargins left="0.23622047244094491" right="0.23622047244094491" top="0.35433070866141736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помещения</vt:lpstr>
      <vt:lpstr>гардеробные</vt:lpstr>
      <vt:lpstr>стирка и ремонт спецодежды</vt:lpstr>
      <vt:lpstr>ОС</vt:lpstr>
      <vt:lpstr>ОС!Заголовки_для_печати</vt:lpstr>
      <vt:lpstr>помещения!Заголовки_для_печати</vt:lpstr>
      <vt:lpstr>ОС!Область_печати</vt:lpstr>
      <vt:lpstr>помещения!Область_печати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Lyudmila.Tereschenko@evraz.com</dc:creator>
  <cp:lastModifiedBy>Виноградова</cp:lastModifiedBy>
  <cp:lastPrinted>2020-03-18T13:00:45Z</cp:lastPrinted>
  <dcterms:created xsi:type="dcterms:W3CDTF">2017-02-20T09:17:32Z</dcterms:created>
  <dcterms:modified xsi:type="dcterms:W3CDTF">2020-03-25T09:14:10Z</dcterms:modified>
</cp:coreProperties>
</file>